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COCOMO81 - Basic" sheetId="1" r:id="rId1"/>
    <sheet name="COCOMO81 - Intermediate" sheetId="2" r:id="rId2"/>
    <sheet name="Parameters' Description" sheetId="3" r:id="rId3"/>
  </sheets>
  <definedNames>
    <definedName name="APM">'COCOMO81 - Basic'!$B$18</definedName>
    <definedName name="ATDEV">'COCOMO81 - Basic'!$D$18</definedName>
    <definedName name="BPM">'COCOMO81 - Basic'!$B$19</definedName>
    <definedName name="BTDEV">'COCOMO81 - Basic'!$D$19</definedName>
    <definedName name="INTER_APM">'COCOMO81 - Intermediate'!$B$18</definedName>
    <definedName name="INTER_ATDEV">'COCOMO81 - Intermediate'!$D$18</definedName>
    <definedName name="INTER_BPM">'COCOMO81 - Intermediate'!$B$19</definedName>
    <definedName name="INTER_BTDEV">'COCOMO81 - Intermediate'!$D$19</definedName>
  </definedNames>
  <calcPr fullCalcOnLoad="1"/>
</workbook>
</file>

<file path=xl/sharedStrings.xml><?xml version="1.0" encoding="utf-8"?>
<sst xmlns="http://schemas.openxmlformats.org/spreadsheetml/2006/main" count="148" uniqueCount="60">
  <si>
    <t>COCOMO 81</t>
  </si>
  <si>
    <t>Project Size</t>
  </si>
  <si>
    <t>&lt;&lt; INSERT HERE ESTIMATED SLOC</t>
  </si>
  <si>
    <t>Project Type</t>
  </si>
  <si>
    <t>Organic</t>
  </si>
  <si>
    <t>&lt;&lt; INSERT HERE PROJECT TYPE</t>
  </si>
  <si>
    <t>PM</t>
  </si>
  <si>
    <t>Semidetached</t>
  </si>
  <si>
    <t>Embedded</t>
  </si>
  <si>
    <r>
      <t>A</t>
    </r>
    <r>
      <rPr>
        <b/>
        <vertAlign val="subscript"/>
        <sz val="10"/>
        <rFont val="Arial"/>
        <family val="2"/>
      </rPr>
      <t>PM</t>
    </r>
  </si>
  <si>
    <r>
      <t>B</t>
    </r>
    <r>
      <rPr>
        <b/>
        <vertAlign val="subscript"/>
        <sz val="10"/>
        <rFont val="Arial"/>
        <family val="2"/>
      </rPr>
      <t>PM</t>
    </r>
  </si>
  <si>
    <t>TDEV</t>
  </si>
  <si>
    <r>
      <t>A</t>
    </r>
    <r>
      <rPr>
        <b/>
        <vertAlign val="subscript"/>
        <sz val="10"/>
        <rFont val="Arial"/>
        <family val="2"/>
      </rPr>
      <t>TDEV</t>
    </r>
  </si>
  <si>
    <r>
      <t>B</t>
    </r>
    <r>
      <rPr>
        <b/>
        <vertAlign val="subscript"/>
        <sz val="10"/>
        <rFont val="Arial"/>
        <family val="2"/>
      </rPr>
      <t>TDEV</t>
    </r>
  </si>
  <si>
    <t>Chosen Parameters</t>
  </si>
  <si>
    <t>Effort</t>
  </si>
  <si>
    <t>MM</t>
  </si>
  <si>
    <t>Duration</t>
  </si>
  <si>
    <t>Months</t>
  </si>
  <si>
    <t>Team</t>
  </si>
  <si>
    <t>People (average)</t>
  </si>
  <si>
    <t>Schedule</t>
  </si>
  <si>
    <t>Plans &amp; Reqs.</t>
  </si>
  <si>
    <t>Design</t>
  </si>
  <si>
    <t>Development</t>
  </si>
  <si>
    <t>Integration &amp; Test</t>
  </si>
  <si>
    <t>Total</t>
  </si>
  <si>
    <t>COCOMO 81 – Intermediate Model</t>
  </si>
  <si>
    <t>Category</t>
  </si>
  <si>
    <t>Factor</t>
  </si>
  <si>
    <t>Assessment</t>
  </si>
  <si>
    <t>Parameter</t>
  </si>
  <si>
    <t>Very_Low</t>
  </si>
  <si>
    <t>Low</t>
  </si>
  <si>
    <t>Nominal</t>
  </si>
  <si>
    <t>High</t>
  </si>
  <si>
    <t>Very_High</t>
  </si>
  <si>
    <t>Extra_High</t>
  </si>
  <si>
    <t>Product Attributes</t>
  </si>
  <si>
    <t>Required Software Reliability</t>
  </si>
  <si>
    <t>Database Size</t>
  </si>
  <si>
    <t>Product Complexity</t>
  </si>
  <si>
    <t>Computer Attributes</t>
  </si>
  <si>
    <t>Execution Time Constraints</t>
  </si>
  <si>
    <t>Main Storage Constraints</t>
  </si>
  <si>
    <t>Virtual Machine Volatility</t>
  </si>
  <si>
    <t>Computer Turnaround Time</t>
  </si>
  <si>
    <t>Personnel Attributes</t>
  </si>
  <si>
    <t>Analyst Capability</t>
  </si>
  <si>
    <t>Applications Experience</t>
  </si>
  <si>
    <t>Programmer Capability</t>
  </si>
  <si>
    <t>Virtual Machine Experience</t>
  </si>
  <si>
    <t>Programming Language Experience</t>
  </si>
  <si>
    <t>Project Attributes</t>
  </si>
  <si>
    <t>Use of Modern Programming Practices</t>
  </si>
  <si>
    <t>Use of Software Tools</t>
  </si>
  <si>
    <t>Required Development Schedule</t>
  </si>
  <si>
    <t>Effort Multiplier</t>
  </si>
  <si>
    <t>PM_NOM</t>
  </si>
  <si>
    <t>TEAM</t>
  </si>
</sst>
</file>

<file path=xl/styles.xml><?xml version="1.0" encoding="utf-8"?>
<styleSheet xmlns="http://schemas.openxmlformats.org/spreadsheetml/2006/main">
  <numFmts count="4">
    <numFmt numFmtId="164" formatCode="GENERAL"/>
    <numFmt numFmtId="165" formatCode="0.00"/>
    <numFmt numFmtId="166" formatCode="0.0"/>
    <numFmt numFmtId="167" formatCode="0%"/>
  </numFmts>
  <fonts count="16">
    <font>
      <sz val="10"/>
      <name val="Arial"/>
      <family val="2"/>
    </font>
    <font>
      <b/>
      <sz val="22"/>
      <name val="Arial"/>
      <family val="2"/>
    </font>
    <font>
      <b/>
      <sz val="14"/>
      <name val="Arial"/>
      <family val="2"/>
    </font>
    <font>
      <sz val="14"/>
      <color indexed="8"/>
      <name val="Arial"/>
      <family val="2"/>
    </font>
    <font>
      <i/>
      <sz val="8"/>
      <color indexed="10"/>
      <name val="Arial"/>
      <family val="2"/>
    </font>
    <font>
      <sz val="14"/>
      <name val="Arial"/>
      <family val="2"/>
    </font>
    <font>
      <b/>
      <sz val="10"/>
      <name val="Arial"/>
      <family val="2"/>
    </font>
    <font>
      <b/>
      <vertAlign val="subscript"/>
      <sz val="10"/>
      <name val="Arial"/>
      <family val="2"/>
    </font>
    <font>
      <b/>
      <sz val="10"/>
      <color indexed="8"/>
      <name val="Arial"/>
      <family val="2"/>
    </font>
    <font>
      <b/>
      <sz val="11"/>
      <name val="Arial"/>
      <family val="2"/>
    </font>
    <font>
      <sz val="11"/>
      <name val="Arial"/>
      <family val="2"/>
    </font>
    <font>
      <sz val="10"/>
      <color indexed="8"/>
      <name val="Helvetica Neue"/>
      <family val="0"/>
    </font>
    <font>
      <b/>
      <sz val="10"/>
      <color indexed="12"/>
      <name val="Arial"/>
      <family val="2"/>
    </font>
    <font>
      <b/>
      <sz val="11"/>
      <color indexed="8"/>
      <name val="Arial"/>
      <family val="2"/>
    </font>
    <font>
      <sz val="11"/>
      <color indexed="8"/>
      <name val="Arial"/>
      <family val="2"/>
    </font>
    <font>
      <i/>
      <sz val="11"/>
      <color indexed="8"/>
      <name val="Arial"/>
      <family val="2"/>
    </font>
  </fonts>
  <fills count="3">
    <fill>
      <patternFill/>
    </fill>
    <fill>
      <patternFill patternType="gray125"/>
    </fill>
    <fill>
      <patternFill patternType="solid">
        <fgColor indexed="26"/>
        <bgColor indexed="64"/>
      </patternFill>
    </fill>
  </fills>
  <borders count="7">
    <border>
      <left/>
      <right/>
      <top/>
      <bottom/>
      <diagonal/>
    </border>
    <border>
      <left>
        <color indexed="63"/>
      </left>
      <right>
        <color indexed="63"/>
      </right>
      <top>
        <color indexed="63"/>
      </top>
      <bottom style="hair">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1" fillId="0" borderId="0" xfId="0" applyFont="1" applyAlignment="1">
      <alignment/>
    </xf>
    <xf numFmtId="164" fontId="2" fillId="0" borderId="1" xfId="0" applyFont="1" applyBorder="1" applyAlignment="1">
      <alignment/>
    </xf>
    <xf numFmtId="164" fontId="3" fillId="2" borderId="1" xfId="0" applyFont="1" applyFill="1" applyBorder="1" applyAlignment="1">
      <alignment/>
    </xf>
    <xf numFmtId="164" fontId="4" fillId="0" borderId="0" xfId="0" applyFont="1" applyAlignment="1">
      <alignment wrapText="1"/>
    </xf>
    <xf numFmtId="164" fontId="5" fillId="2" borderId="1" xfId="0" applyFont="1" applyFill="1" applyBorder="1" applyAlignment="1">
      <alignment horizontal="center"/>
    </xf>
    <xf numFmtId="164" fontId="6" fillId="0" borderId="0" xfId="0" applyFont="1" applyAlignment="1">
      <alignment horizontal="right"/>
    </xf>
    <xf numFmtId="164" fontId="6" fillId="0" borderId="1" xfId="0" applyFont="1" applyBorder="1" applyAlignment="1">
      <alignment horizontal="center"/>
    </xf>
    <xf numFmtId="164" fontId="6" fillId="0" borderId="2" xfId="0" applyFont="1" applyBorder="1" applyAlignment="1">
      <alignment horizontal="right"/>
    </xf>
    <xf numFmtId="165" fontId="0" fillId="0" borderId="0" xfId="0" applyNumberFormat="1" applyAlignment="1">
      <alignment vertical="center"/>
    </xf>
    <xf numFmtId="164" fontId="6" fillId="0" borderId="0" xfId="0" applyFont="1" applyAlignment="1">
      <alignment/>
    </xf>
    <xf numFmtId="165" fontId="6" fillId="0" borderId="3" xfId="0" applyNumberFormat="1" applyFont="1" applyBorder="1" applyAlignment="1">
      <alignment/>
    </xf>
    <xf numFmtId="165" fontId="6" fillId="0" borderId="0" xfId="0" applyNumberFormat="1" applyFont="1" applyAlignment="1">
      <alignment/>
    </xf>
    <xf numFmtId="165" fontId="6" fillId="0" borderId="0" xfId="0" applyNumberFormat="1" applyFont="1" applyBorder="1" applyAlignment="1">
      <alignment/>
    </xf>
    <xf numFmtId="164" fontId="2" fillId="0" borderId="2" xfId="0" applyFont="1" applyBorder="1" applyAlignment="1">
      <alignment horizontal="right"/>
    </xf>
    <xf numFmtId="165" fontId="5" fillId="0" borderId="3" xfId="0" applyNumberFormat="1" applyFont="1" applyBorder="1" applyAlignment="1">
      <alignment/>
    </xf>
    <xf numFmtId="164" fontId="5" fillId="0" borderId="3" xfId="0" applyFont="1" applyBorder="1" applyAlignment="1">
      <alignment horizontal="left"/>
    </xf>
    <xf numFmtId="165" fontId="5" fillId="0" borderId="0" xfId="0" applyNumberFormat="1" applyFont="1" applyBorder="1" applyAlignment="1">
      <alignment/>
    </xf>
    <xf numFmtId="164" fontId="5" fillId="0" borderId="0" xfId="0" applyFont="1" applyBorder="1" applyAlignment="1">
      <alignment horizontal="left"/>
    </xf>
    <xf numFmtId="164" fontId="5" fillId="0" borderId="0" xfId="0" applyFont="1" applyAlignment="1">
      <alignment/>
    </xf>
    <xf numFmtId="164" fontId="2" fillId="0" borderId="1" xfId="0" applyFont="1" applyBorder="1" applyAlignment="1">
      <alignment horizontal="center"/>
    </xf>
    <xf numFmtId="166" fontId="5" fillId="0" borderId="0" xfId="0" applyNumberFormat="1" applyFont="1" applyAlignment="1">
      <alignment horizontal="center"/>
    </xf>
    <xf numFmtId="164" fontId="0" fillId="0" borderId="3" xfId="0" applyFont="1" applyBorder="1" applyAlignment="1">
      <alignment horizontal="right"/>
    </xf>
    <xf numFmtId="167" fontId="0" fillId="0" borderId="0" xfId="0" applyNumberFormat="1" applyAlignment="1">
      <alignment horizontal="center"/>
    </xf>
    <xf numFmtId="166" fontId="2" fillId="0" borderId="3" xfId="0" applyNumberFormat="1" applyFont="1" applyBorder="1" applyAlignment="1">
      <alignment horizontal="center"/>
    </xf>
    <xf numFmtId="164" fontId="0" fillId="0" borderId="0" xfId="0" applyFont="1" applyAlignment="1">
      <alignment horizontal="right"/>
    </xf>
    <xf numFmtId="164" fontId="0" fillId="0" borderId="1" xfId="0" applyFont="1" applyBorder="1" applyAlignment="1">
      <alignment horizontal="right"/>
    </xf>
    <xf numFmtId="167" fontId="0" fillId="0" borderId="1" xfId="0" applyNumberFormat="1" applyBorder="1" applyAlignment="1">
      <alignment horizontal="center"/>
    </xf>
    <xf numFmtId="164" fontId="5" fillId="2" borderId="1" xfId="0" applyFont="1" applyFill="1" applyBorder="1" applyAlignment="1">
      <alignment/>
    </xf>
    <xf numFmtId="164" fontId="6" fillId="0" borderId="1" xfId="0" applyFont="1" applyBorder="1" applyAlignment="1" applyProtection="1">
      <alignment/>
      <protection/>
    </xf>
    <xf numFmtId="164" fontId="6" fillId="0" borderId="4" xfId="0" applyFont="1" applyBorder="1" applyAlignment="1" applyProtection="1">
      <alignment horizontal="center"/>
      <protection/>
    </xf>
    <xf numFmtId="164" fontId="6" fillId="0" borderId="1" xfId="0" applyFont="1" applyBorder="1" applyAlignment="1" applyProtection="1">
      <alignment horizontal="center"/>
      <protection/>
    </xf>
    <xf numFmtId="164" fontId="6" fillId="0" borderId="5" xfId="0" applyFont="1" applyBorder="1" applyAlignment="1" applyProtection="1">
      <alignment horizontal="center"/>
      <protection/>
    </xf>
    <xf numFmtId="164" fontId="0" fillId="0" borderId="3" xfId="0" applyFont="1" applyBorder="1" applyAlignment="1">
      <alignment/>
    </xf>
    <xf numFmtId="164" fontId="0" fillId="0" borderId="0" xfId="0" applyFont="1" applyAlignment="1" applyProtection="1">
      <alignment/>
      <protection/>
    </xf>
    <xf numFmtId="164" fontId="0" fillId="0" borderId="6" xfId="0" applyBorder="1" applyAlignment="1" applyProtection="1">
      <alignment horizontal="center"/>
      <protection/>
    </xf>
    <xf numFmtId="164" fontId="0" fillId="0" borderId="0" xfId="0" applyAlignment="1" applyProtection="1">
      <alignment horizontal="center"/>
      <protection/>
    </xf>
    <xf numFmtId="164" fontId="0" fillId="0" borderId="2" xfId="0" applyBorder="1" applyAlignment="1" applyProtection="1">
      <alignment horizontal="center"/>
      <protection/>
    </xf>
    <xf numFmtId="164" fontId="0" fillId="0" borderId="0" xfId="0" applyFont="1" applyAlignment="1">
      <alignment/>
    </xf>
    <xf numFmtId="164" fontId="0" fillId="0" borderId="0" xfId="0" applyBorder="1" applyAlignment="1">
      <alignment/>
    </xf>
    <xf numFmtId="164" fontId="0" fillId="0" borderId="1" xfId="0" applyFont="1" applyBorder="1" applyAlignment="1" applyProtection="1">
      <alignment/>
      <protection/>
    </xf>
    <xf numFmtId="164" fontId="0" fillId="0" borderId="4" xfId="0" applyBorder="1" applyAlignment="1" applyProtection="1">
      <alignment horizontal="center"/>
      <protection/>
    </xf>
    <xf numFmtId="164" fontId="0" fillId="0" borderId="1" xfId="0" applyBorder="1" applyAlignment="1" applyProtection="1">
      <alignment horizontal="center"/>
      <protection/>
    </xf>
    <xf numFmtId="164" fontId="0" fillId="0" borderId="5" xfId="0" applyBorder="1" applyAlignment="1" applyProtection="1">
      <alignment horizontal="center"/>
      <protection/>
    </xf>
    <xf numFmtId="164" fontId="2" fillId="0" borderId="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76200</xdr:rowOff>
    </xdr:from>
    <xdr:to>
      <xdr:col>8</xdr:col>
      <xdr:colOff>552450</xdr:colOff>
      <xdr:row>1</xdr:row>
      <xdr:rowOff>1524000</xdr:rowOff>
    </xdr:to>
    <xdr:sp fLocksText="0">
      <xdr:nvSpPr>
        <xdr:cNvPr id="1" name="TextBox 1"/>
        <xdr:cNvSpPr txBox="1">
          <a:spLocks noChangeArrowheads="1"/>
        </xdr:cNvSpPr>
      </xdr:nvSpPr>
      <xdr:spPr>
        <a:xfrm>
          <a:off x="152400" y="561975"/>
          <a:ext cx="7867650" cy="1447800"/>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COCOMO is a family of models defined by Boehm in the eighties to estimate effort and duration of a software development project given the source lines of code. Various models have been devised.
The basic COCOMO model can be used when relatively early in the development process. Use the instructions below to get started.
The definitive reference for COCOMO is “Software Engineering Economics” by Barry Boehm
</a:t>
          </a:r>
          <a:r>
            <a:rPr lang="en-US" cap="none" sz="1000" b="1" i="0" u="none" baseline="0">
              <a:solidFill>
                <a:srgbClr val="000000"/>
              </a:solidFill>
              <a:latin typeface="Arial"/>
              <a:ea typeface="Arial"/>
              <a:cs typeface="Arial"/>
            </a:rPr>
            <a:t>For more information abouth the author of this spreadsheet and more content, have a look at “Introduction to Software Project Management” by CRC Press and www.spmbook.com.
</a:t>
          </a:r>
          <a:r>
            <a:rPr lang="en-US" cap="none" sz="1000" b="0" i="0" u="none" baseline="0">
              <a:latin typeface="Arial"/>
              <a:ea typeface="Arial"/>
              <a:cs typeface="Arial"/>
            </a:rPr>
            <a:t/>
          </a:r>
        </a:p>
      </xdr:txBody>
    </xdr:sp>
    <xdr:clientData/>
  </xdr:twoCellAnchor>
  <xdr:twoCellAnchor editAs="absolute">
    <xdr:from>
      <xdr:col>4</xdr:col>
      <xdr:colOff>390525</xdr:colOff>
      <xdr:row>2</xdr:row>
      <xdr:rowOff>66675</xdr:rowOff>
    </xdr:from>
    <xdr:to>
      <xdr:col>8</xdr:col>
      <xdr:colOff>590550</xdr:colOff>
      <xdr:row>21</xdr:row>
      <xdr:rowOff>38100</xdr:rowOff>
    </xdr:to>
    <xdr:sp fLocksText="0">
      <xdr:nvSpPr>
        <xdr:cNvPr id="2" name="TextBox 2"/>
        <xdr:cNvSpPr txBox="1">
          <a:spLocks noChangeArrowheads="1"/>
        </xdr:cNvSpPr>
      </xdr:nvSpPr>
      <xdr:spPr>
        <a:xfrm>
          <a:off x="4772025" y="2190750"/>
          <a:ext cx="3286125" cy="3524250"/>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1" i="0" u="none" baseline="0">
              <a:latin typeface="Arial"/>
              <a:ea typeface="Arial"/>
              <a:cs typeface="Arial"/>
            </a:rPr>
            <a:t>Project Size:</a:t>
          </a:r>
          <a:r>
            <a:rPr lang="en-US" cap="none" sz="1100" b="0" i="0" u="none" baseline="0">
              <a:latin typeface="Arial"/>
              <a:ea typeface="Arial"/>
              <a:cs typeface="Arial"/>
            </a:rPr>
            <a:t> insert the estimated number of SLOCs (Source Lines of Code).
</a:t>
          </a:r>
          <a:r>
            <a:rPr lang="en-US" cap="none" sz="1100" b="1" i="0" u="none" baseline="0">
              <a:latin typeface="Arial"/>
              <a:ea typeface="Arial"/>
              <a:cs typeface="Arial"/>
            </a:rPr>
            <a:t>Project Type:</a:t>
          </a:r>
          <a:r>
            <a:rPr lang="en-US" cap="none" sz="1100" b="0" i="0" u="none" baseline="0">
              <a:latin typeface="Arial"/>
              <a:ea typeface="Arial"/>
              <a:cs typeface="Arial"/>
            </a:rPr>
            <a:t> choose one of Organic, Semi-Detached, or Embedded.
</a:t>
          </a:r>
          <a:r>
            <a:rPr lang="en-US" cap="none" sz="1100" b="1" i="0" u="none" baseline="0">
              <a:latin typeface="Arial"/>
              <a:ea typeface="Arial"/>
              <a:cs typeface="Arial"/>
            </a:rPr>
            <a:t>Organic: </a:t>
          </a:r>
          <a:r>
            <a:rPr lang="en-US" cap="none" sz="1100" b="0" i="0" u="none" baseline="0">
              <a:latin typeface="Arial"/>
              <a:ea typeface="Arial"/>
              <a:cs typeface="Arial"/>
            </a:rPr>
            <a:t>relatively small teams developing software in a highly familiar, in-house environment.
</a:t>
          </a:r>
          <a:r>
            <a:rPr lang="en-US" cap="none" sz="1100" b="1" i="0" u="none" baseline="0">
              <a:latin typeface="Arial"/>
              <a:ea typeface="Arial"/>
              <a:cs typeface="Arial"/>
            </a:rPr>
            <a:t>Semi-Detached:</a:t>
          </a:r>
          <a:r>
            <a:rPr lang="en-US" cap="none" sz="1100" b="0" i="0" u="none" baseline="0">
              <a:latin typeface="Arial"/>
              <a:ea typeface="Arial"/>
              <a:cs typeface="Arial"/>
            </a:rPr>
            <a:t> team members have some experience related to some aspects of the system under development but not others; the team is composed of experienced and inexperience people.
</a:t>
          </a:r>
          <a:r>
            <a:rPr lang="en-US" cap="none" sz="1100" b="1" i="0" u="none" baseline="0">
              <a:latin typeface="Arial"/>
              <a:ea typeface="Arial"/>
              <a:cs typeface="Arial"/>
            </a:rPr>
            <a:t>Embedded </a:t>
          </a:r>
          <a:r>
            <a:rPr lang="en-US" cap="none" sz="1100" b="0" i="0" u="none" baseline="0">
              <a:latin typeface="Arial"/>
              <a:ea typeface="Arial"/>
              <a:cs typeface="Arial"/>
            </a:rPr>
            <a:t>if the project must operate within a strongly coupled complex of hardware, software, regulations, and operational procedures, such as real-time systems.
</a:t>
          </a:r>
          <a:r>
            <a:rPr lang="en-US" cap="none" sz="1100" b="1" i="0" u="none" baseline="0">
              <a:latin typeface="Arial"/>
              <a:ea typeface="Arial"/>
              <a:cs typeface="Arial"/>
            </a:rPr>
            <a:t>Effort </a:t>
          </a:r>
          <a:r>
            <a:rPr lang="en-US" cap="none" sz="1100" b="0" i="0" u="none" baseline="0">
              <a:latin typeface="Arial"/>
              <a:ea typeface="Arial"/>
              <a:cs typeface="Arial"/>
            </a:rPr>
            <a:t>and </a:t>
          </a:r>
          <a:r>
            <a:rPr lang="en-US" cap="none" sz="1100" b="1" i="0" u="none" baseline="0">
              <a:latin typeface="Arial"/>
              <a:ea typeface="Arial"/>
              <a:cs typeface="Arial"/>
            </a:rPr>
            <a:t>Development Time </a:t>
          </a:r>
          <a:r>
            <a:rPr lang="en-US" cap="none" sz="1100" b="0" i="0" u="none" baseline="0">
              <a:latin typeface="Arial"/>
              <a:ea typeface="Arial"/>
              <a:cs typeface="Arial"/>
            </a:rPr>
            <a:t>are computed using the formulas below. For the basic model, EMi are all 1 (thus PM = PM_nominal)
1MM = 19 days = 152 hours
</a:t>
          </a:r>
        </a:p>
      </xdr:txBody>
    </xdr:sp>
    <xdr:clientData/>
  </xdr:twoCellAnchor>
  <xdr:twoCellAnchor editAs="absolute">
    <xdr:from>
      <xdr:col>4</xdr:col>
      <xdr:colOff>504825</xdr:colOff>
      <xdr:row>22</xdr:row>
      <xdr:rowOff>171450</xdr:rowOff>
    </xdr:from>
    <xdr:to>
      <xdr:col>8</xdr:col>
      <xdr:colOff>285750</xdr:colOff>
      <xdr:row>23</xdr:row>
      <xdr:rowOff>133350</xdr:rowOff>
    </xdr:to>
    <xdr:pic>
      <xdr:nvPicPr>
        <xdr:cNvPr id="3" name="Image 1"/>
        <xdr:cNvPicPr preferRelativeResize="1">
          <a:picLocks noChangeAspect="1"/>
        </xdr:cNvPicPr>
      </xdr:nvPicPr>
      <xdr:blipFill>
        <a:blip r:embed="rId1"/>
        <a:stretch>
          <a:fillRect/>
        </a:stretch>
      </xdr:blipFill>
      <xdr:spPr>
        <a:xfrm>
          <a:off x="4886325" y="6010275"/>
          <a:ext cx="2867025" cy="190500"/>
        </a:xfrm>
        <a:prstGeom prst="rect">
          <a:avLst/>
        </a:prstGeom>
        <a:solidFill>
          <a:srgbClr val="FFFFFF"/>
        </a:solidFill>
        <a:ln w="9525" cmpd="sng">
          <a:noFill/>
        </a:ln>
      </xdr:spPr>
    </xdr:pic>
    <xdr:clientData/>
  </xdr:twoCellAnchor>
  <xdr:twoCellAnchor editAs="absolute">
    <xdr:from>
      <xdr:col>4</xdr:col>
      <xdr:colOff>504825</xdr:colOff>
      <xdr:row>23</xdr:row>
      <xdr:rowOff>219075</xdr:rowOff>
    </xdr:from>
    <xdr:to>
      <xdr:col>7</xdr:col>
      <xdr:colOff>609600</xdr:colOff>
      <xdr:row>24</xdr:row>
      <xdr:rowOff>190500</xdr:rowOff>
    </xdr:to>
    <xdr:pic>
      <xdr:nvPicPr>
        <xdr:cNvPr id="4" name="Image 2"/>
        <xdr:cNvPicPr preferRelativeResize="1">
          <a:picLocks noChangeAspect="1"/>
        </xdr:cNvPicPr>
      </xdr:nvPicPr>
      <xdr:blipFill>
        <a:blip r:embed="rId2"/>
        <a:stretch>
          <a:fillRect/>
        </a:stretch>
      </xdr:blipFill>
      <xdr:spPr>
        <a:xfrm>
          <a:off x="4886325" y="6286500"/>
          <a:ext cx="2419350" cy="200025"/>
        </a:xfrm>
        <a:prstGeom prst="rect">
          <a:avLst/>
        </a:prstGeom>
        <a:solidFill>
          <a:srgbClr val="FFFFFF"/>
        </a:solidFill>
        <a:ln w="9525" cmpd="sng">
          <a:noFill/>
        </a:ln>
      </xdr:spPr>
    </xdr:pic>
    <xdr:clientData/>
  </xdr:twoCellAnchor>
  <xdr:twoCellAnchor editAs="absolute">
    <xdr:from>
      <xdr:col>4</xdr:col>
      <xdr:colOff>514350</xdr:colOff>
      <xdr:row>25</xdr:row>
      <xdr:rowOff>57150</xdr:rowOff>
    </xdr:from>
    <xdr:to>
      <xdr:col>7</xdr:col>
      <xdr:colOff>619125</xdr:colOff>
      <xdr:row>26</xdr:row>
      <xdr:rowOff>76200</xdr:rowOff>
    </xdr:to>
    <xdr:pic>
      <xdr:nvPicPr>
        <xdr:cNvPr id="5" name="Image 3"/>
        <xdr:cNvPicPr preferRelativeResize="1">
          <a:picLocks noChangeAspect="1"/>
        </xdr:cNvPicPr>
      </xdr:nvPicPr>
      <xdr:blipFill>
        <a:blip r:embed="rId3"/>
        <a:stretch>
          <a:fillRect/>
        </a:stretch>
      </xdr:blipFill>
      <xdr:spPr>
        <a:xfrm>
          <a:off x="4895850" y="6581775"/>
          <a:ext cx="2419350" cy="180975"/>
        </a:xfrm>
        <a:prstGeom prst="rect">
          <a:avLst/>
        </a:prstGeom>
        <a:solidFill>
          <a:srgbClr val="FFFFFF"/>
        </a:solidFill>
        <a:ln w="9525" cmpd="sng">
          <a:noFill/>
        </a:ln>
      </xdr:spPr>
    </xdr:pic>
    <xdr:clientData/>
  </xdr:twoCellAnchor>
  <xdr:twoCellAnchor editAs="absolute">
    <xdr:from>
      <xdr:col>4</xdr:col>
      <xdr:colOff>371475</xdr:colOff>
      <xdr:row>27</xdr:row>
      <xdr:rowOff>0</xdr:rowOff>
    </xdr:from>
    <xdr:to>
      <xdr:col>8</xdr:col>
      <xdr:colOff>561975</xdr:colOff>
      <xdr:row>29</xdr:row>
      <xdr:rowOff>104775</xdr:rowOff>
    </xdr:to>
    <xdr:sp fLocksText="0">
      <xdr:nvSpPr>
        <xdr:cNvPr id="6" name="TextBox 6"/>
        <xdr:cNvSpPr txBox="1">
          <a:spLocks noChangeArrowheads="1"/>
        </xdr:cNvSpPr>
      </xdr:nvSpPr>
      <xdr:spPr>
        <a:xfrm>
          <a:off x="4752975" y="6915150"/>
          <a:ext cx="3276600" cy="561975"/>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0" i="0" u="none" baseline="0">
              <a:latin typeface="Arial"/>
              <a:ea typeface="Arial"/>
              <a:cs typeface="Arial"/>
            </a:rPr>
            <a:t>Effort and Schedule are distributed during the development activities according to the project size. For a project of medium size, the percentages are as follows: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76200</xdr:rowOff>
    </xdr:from>
    <xdr:to>
      <xdr:col>8</xdr:col>
      <xdr:colOff>466725</xdr:colOff>
      <xdr:row>1</xdr:row>
      <xdr:rowOff>1162050</xdr:rowOff>
    </xdr:to>
    <xdr:sp fLocksText="0">
      <xdr:nvSpPr>
        <xdr:cNvPr id="1" name="TextBox 1"/>
        <xdr:cNvSpPr txBox="1">
          <a:spLocks noChangeArrowheads="1"/>
        </xdr:cNvSpPr>
      </xdr:nvSpPr>
      <xdr:spPr>
        <a:xfrm>
          <a:off x="152400" y="561975"/>
          <a:ext cx="7858125" cy="1085850"/>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latin typeface="Arial"/>
              <a:ea typeface="Arial"/>
              <a:cs typeface="Arial"/>
            </a:rPr>
            <a:t>The intermediate COCOMO model can be used when more information about a system is available, that is, when the software product is being designed. It builds upon the basic model by introducing effort multipliers.
The definitive reference for COCOMO is “Software Engineering Economics” by Barry Boehm
</a:t>
          </a:r>
          <a:r>
            <a:rPr lang="en-US" cap="none" sz="1000" b="1" i="0" u="none" baseline="0">
              <a:solidFill>
                <a:srgbClr val="000000"/>
              </a:solidFill>
              <a:latin typeface="Arial"/>
              <a:ea typeface="Arial"/>
              <a:cs typeface="Arial"/>
            </a:rPr>
            <a:t>For more information, have a look at “Introduction to Software Project Management” by CRC Press and www.spmbook.com.</a:t>
          </a:r>
        </a:p>
      </xdr:txBody>
    </xdr:sp>
    <xdr:clientData/>
  </xdr:twoCellAnchor>
  <xdr:twoCellAnchor editAs="absolute">
    <xdr:from>
      <xdr:col>4</xdr:col>
      <xdr:colOff>390525</xdr:colOff>
      <xdr:row>1</xdr:row>
      <xdr:rowOff>1371600</xdr:rowOff>
    </xdr:from>
    <xdr:to>
      <xdr:col>8</xdr:col>
      <xdr:colOff>504825</xdr:colOff>
      <xdr:row>21</xdr:row>
      <xdr:rowOff>76200</xdr:rowOff>
    </xdr:to>
    <xdr:sp fLocksText="0">
      <xdr:nvSpPr>
        <xdr:cNvPr id="2" name="TextBox 2"/>
        <xdr:cNvSpPr txBox="1">
          <a:spLocks noChangeArrowheads="1"/>
        </xdr:cNvSpPr>
      </xdr:nvSpPr>
      <xdr:spPr>
        <a:xfrm>
          <a:off x="4772025" y="1857375"/>
          <a:ext cx="3276600" cy="3895725"/>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1" i="0" u="none" baseline="0">
              <a:latin typeface="Arial"/>
              <a:ea typeface="Arial"/>
              <a:cs typeface="Arial"/>
            </a:rPr>
            <a:t>Project Size:</a:t>
          </a:r>
          <a:r>
            <a:rPr lang="en-US" cap="none" sz="1100" b="0" i="0" u="none" baseline="0">
              <a:latin typeface="Arial"/>
              <a:ea typeface="Arial"/>
              <a:cs typeface="Arial"/>
            </a:rPr>
            <a:t> insert the estimated number of SLOCs (Source Lines of Code).
</a:t>
          </a:r>
          <a:r>
            <a:rPr lang="en-US" cap="none" sz="1100" b="1" i="0" u="none" baseline="0">
              <a:latin typeface="Arial"/>
              <a:ea typeface="Arial"/>
              <a:cs typeface="Arial"/>
            </a:rPr>
            <a:t>Project Type:</a:t>
          </a:r>
          <a:r>
            <a:rPr lang="en-US" cap="none" sz="1100" b="0" i="0" u="none" baseline="0">
              <a:latin typeface="Arial"/>
              <a:ea typeface="Arial"/>
              <a:cs typeface="Arial"/>
            </a:rPr>
            <a:t> choose one of Organic, Semi-Detached, or Embedded.
</a:t>
          </a:r>
          <a:r>
            <a:rPr lang="en-US" cap="none" sz="1100" b="1" i="0" u="none" baseline="0">
              <a:latin typeface="Arial"/>
              <a:ea typeface="Arial"/>
              <a:cs typeface="Arial"/>
            </a:rPr>
            <a:t>Organic: </a:t>
          </a:r>
          <a:r>
            <a:rPr lang="en-US" cap="none" sz="1100" b="0" i="0" u="none" baseline="0">
              <a:latin typeface="Arial"/>
              <a:ea typeface="Arial"/>
              <a:cs typeface="Arial"/>
            </a:rPr>
            <a:t>relatively small teams developing software in a highly familiar, in-house environment.
</a:t>
          </a:r>
          <a:r>
            <a:rPr lang="en-US" cap="none" sz="1100" b="1" i="0" u="none" baseline="0">
              <a:latin typeface="Arial"/>
              <a:ea typeface="Arial"/>
              <a:cs typeface="Arial"/>
            </a:rPr>
            <a:t>Semi-Detached:</a:t>
          </a:r>
          <a:r>
            <a:rPr lang="en-US" cap="none" sz="1100" b="0" i="0" u="none" baseline="0">
              <a:latin typeface="Arial"/>
              <a:ea typeface="Arial"/>
              <a:cs typeface="Arial"/>
            </a:rPr>
            <a:t> team members have some experience related to some aspects of the system under development but not others; the team is composed of experienced and inexperience people.
</a:t>
          </a:r>
          <a:r>
            <a:rPr lang="en-US" cap="none" sz="1100" b="1" i="0" u="none" baseline="0">
              <a:latin typeface="Arial"/>
              <a:ea typeface="Arial"/>
              <a:cs typeface="Arial"/>
            </a:rPr>
            <a:t>Embedded </a:t>
          </a:r>
          <a:r>
            <a:rPr lang="en-US" cap="none" sz="1100" b="0" i="0" u="none" baseline="0">
              <a:latin typeface="Arial"/>
              <a:ea typeface="Arial"/>
              <a:cs typeface="Arial"/>
            </a:rPr>
            <a:t>if the project must operate within a strongly coupled complex of hardware, software, regulations, and operational procedures, such as real-time systems.
The effort multipliers adjust the nominal estimation according to various characteristics (project, product, …). Assess how influent the parameter is. A table with coefficients determines the impact of the characteristic.
</a:t>
          </a:r>
          <a:r>
            <a:rPr lang="en-US" cap="none" sz="1100" b="1" i="0" u="none" baseline="0">
              <a:latin typeface="Arial"/>
              <a:ea typeface="Arial"/>
              <a:cs typeface="Arial"/>
            </a:rPr>
            <a:t>Effort </a:t>
          </a:r>
          <a:r>
            <a:rPr lang="en-US" cap="none" sz="1100" b="0" i="0" u="none" baseline="0">
              <a:latin typeface="Arial"/>
              <a:ea typeface="Arial"/>
              <a:cs typeface="Arial"/>
            </a:rPr>
            <a:t>and </a:t>
          </a:r>
          <a:r>
            <a:rPr lang="en-US" cap="none" sz="1100" b="1" i="0" u="none" baseline="0">
              <a:latin typeface="Arial"/>
              <a:ea typeface="Arial"/>
              <a:cs typeface="Arial"/>
            </a:rPr>
            <a:t>Development Time </a:t>
          </a:r>
          <a:r>
            <a:rPr lang="en-US" cap="none" sz="1100" b="0" i="0" u="none" baseline="0">
              <a:latin typeface="Arial"/>
              <a:ea typeface="Arial"/>
              <a:cs typeface="Arial"/>
            </a:rPr>
            <a:t>are computed using the formulas below. For the basic model, EMi are all 1 (thus PM = PM_nominal)
</a:t>
          </a:r>
        </a:p>
      </xdr:txBody>
    </xdr:sp>
    <xdr:clientData/>
  </xdr:twoCellAnchor>
  <xdr:twoCellAnchor editAs="absolute">
    <xdr:from>
      <xdr:col>6</xdr:col>
      <xdr:colOff>152400</xdr:colOff>
      <xdr:row>22</xdr:row>
      <xdr:rowOff>95250</xdr:rowOff>
    </xdr:from>
    <xdr:to>
      <xdr:col>8</xdr:col>
      <xdr:colOff>466725</xdr:colOff>
      <xdr:row>37</xdr:row>
      <xdr:rowOff>85725</xdr:rowOff>
    </xdr:to>
    <xdr:sp fLocksText="0">
      <xdr:nvSpPr>
        <xdr:cNvPr id="3" name="TextBox 3"/>
        <xdr:cNvSpPr txBox="1">
          <a:spLocks noChangeArrowheads="1"/>
        </xdr:cNvSpPr>
      </xdr:nvSpPr>
      <xdr:spPr>
        <a:xfrm>
          <a:off x="6153150" y="5934075"/>
          <a:ext cx="1857375" cy="2419350"/>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0" i="0" u="none" baseline="0">
              <a:latin typeface="Arial"/>
              <a:ea typeface="Arial"/>
              <a:cs typeface="Arial"/>
            </a:rPr>
            <a:t>The </a:t>
          </a:r>
          <a:r>
            <a:rPr lang="en-US" cap="none" sz="1100" b="1" i="0" u="none" baseline="0">
              <a:latin typeface="Arial"/>
              <a:ea typeface="Arial"/>
              <a:cs typeface="Arial"/>
            </a:rPr>
            <a:t>effort multipliers</a:t>
          </a:r>
          <a:r>
            <a:rPr lang="en-US" cap="none" sz="1100" b="0" i="0" u="none" baseline="0">
              <a:latin typeface="Arial"/>
              <a:ea typeface="Arial"/>
              <a:cs typeface="Arial"/>
            </a:rPr>
            <a:t> adjust the nominal estimation according to various characteristics (project, product, …).
Assess how influent each effort multiplier is for the project at hand. 
Each estimation corresponds to a coefficient (see table on the right), which can positively or negatively impact on the estimation.
The parameters' description sheet provides more information about each parameter</a:t>
          </a:r>
        </a:p>
      </xdr:txBody>
    </xdr:sp>
    <xdr:clientData/>
  </xdr:twoCellAnchor>
  <xdr:twoCellAnchor editAs="absolute">
    <xdr:from>
      <xdr:col>4</xdr:col>
      <xdr:colOff>666750</xdr:colOff>
      <xdr:row>54</xdr:row>
      <xdr:rowOff>28575</xdr:rowOff>
    </xdr:from>
    <xdr:to>
      <xdr:col>8</xdr:col>
      <xdr:colOff>371475</xdr:colOff>
      <xdr:row>54</xdr:row>
      <xdr:rowOff>219075</xdr:rowOff>
    </xdr:to>
    <xdr:pic>
      <xdr:nvPicPr>
        <xdr:cNvPr id="4" name="Image 1"/>
        <xdr:cNvPicPr preferRelativeResize="1">
          <a:picLocks noChangeAspect="1"/>
        </xdr:cNvPicPr>
      </xdr:nvPicPr>
      <xdr:blipFill>
        <a:blip r:embed="rId1"/>
        <a:stretch>
          <a:fillRect/>
        </a:stretch>
      </xdr:blipFill>
      <xdr:spPr>
        <a:xfrm>
          <a:off x="5048250" y="11182350"/>
          <a:ext cx="2867025" cy="190500"/>
        </a:xfrm>
        <a:prstGeom prst="rect">
          <a:avLst/>
        </a:prstGeom>
        <a:solidFill>
          <a:srgbClr val="FFFFFF"/>
        </a:solidFill>
        <a:ln w="9525" cmpd="sng">
          <a:noFill/>
        </a:ln>
      </xdr:spPr>
    </xdr:pic>
    <xdr:clientData/>
  </xdr:twoCellAnchor>
  <xdr:twoCellAnchor editAs="absolute">
    <xdr:from>
      <xdr:col>4</xdr:col>
      <xdr:colOff>666750</xdr:colOff>
      <xdr:row>55</xdr:row>
      <xdr:rowOff>76200</xdr:rowOff>
    </xdr:from>
    <xdr:to>
      <xdr:col>7</xdr:col>
      <xdr:colOff>695325</xdr:colOff>
      <xdr:row>56</xdr:row>
      <xdr:rowOff>47625</xdr:rowOff>
    </xdr:to>
    <xdr:pic>
      <xdr:nvPicPr>
        <xdr:cNvPr id="5" name="Image 2"/>
        <xdr:cNvPicPr preferRelativeResize="1">
          <a:picLocks noChangeAspect="1"/>
        </xdr:cNvPicPr>
      </xdr:nvPicPr>
      <xdr:blipFill>
        <a:blip r:embed="rId2"/>
        <a:stretch>
          <a:fillRect/>
        </a:stretch>
      </xdr:blipFill>
      <xdr:spPr>
        <a:xfrm>
          <a:off x="5048250" y="11458575"/>
          <a:ext cx="2419350" cy="200025"/>
        </a:xfrm>
        <a:prstGeom prst="rect">
          <a:avLst/>
        </a:prstGeom>
        <a:solidFill>
          <a:srgbClr val="FFFFFF"/>
        </a:solidFill>
        <a:ln w="9525" cmpd="sng">
          <a:noFill/>
        </a:ln>
      </xdr:spPr>
    </xdr:pic>
    <xdr:clientData/>
  </xdr:twoCellAnchor>
  <xdr:twoCellAnchor editAs="absolute">
    <xdr:from>
      <xdr:col>4</xdr:col>
      <xdr:colOff>676275</xdr:colOff>
      <xdr:row>56</xdr:row>
      <xdr:rowOff>152400</xdr:rowOff>
    </xdr:from>
    <xdr:to>
      <xdr:col>7</xdr:col>
      <xdr:colOff>704850</xdr:colOff>
      <xdr:row>57</xdr:row>
      <xdr:rowOff>104775</xdr:rowOff>
    </xdr:to>
    <xdr:pic>
      <xdr:nvPicPr>
        <xdr:cNvPr id="6" name="Image 3"/>
        <xdr:cNvPicPr preferRelativeResize="1">
          <a:picLocks noChangeAspect="1"/>
        </xdr:cNvPicPr>
      </xdr:nvPicPr>
      <xdr:blipFill>
        <a:blip r:embed="rId3"/>
        <a:stretch>
          <a:fillRect/>
        </a:stretch>
      </xdr:blipFill>
      <xdr:spPr>
        <a:xfrm>
          <a:off x="5057775" y="11763375"/>
          <a:ext cx="2419350" cy="180975"/>
        </a:xfrm>
        <a:prstGeom prst="rect">
          <a:avLst/>
        </a:prstGeom>
        <a:solidFill>
          <a:srgbClr val="FFFFFF"/>
        </a:solidFill>
        <a:ln w="9525" cmpd="sng">
          <a:noFill/>
        </a:ln>
      </xdr:spPr>
    </xdr:pic>
    <xdr:clientData/>
  </xdr:twoCellAnchor>
  <xdr:twoCellAnchor editAs="absolute">
    <xdr:from>
      <xdr:col>4</xdr:col>
      <xdr:colOff>400050</xdr:colOff>
      <xdr:row>60</xdr:row>
      <xdr:rowOff>123825</xdr:rowOff>
    </xdr:from>
    <xdr:to>
      <xdr:col>8</xdr:col>
      <xdr:colOff>514350</xdr:colOff>
      <xdr:row>62</xdr:row>
      <xdr:rowOff>219075</xdr:rowOff>
    </xdr:to>
    <xdr:sp fLocksText="0">
      <xdr:nvSpPr>
        <xdr:cNvPr id="7" name="TextBox 7"/>
        <xdr:cNvSpPr txBox="1">
          <a:spLocks noChangeArrowheads="1"/>
        </xdr:cNvSpPr>
      </xdr:nvSpPr>
      <xdr:spPr>
        <a:xfrm>
          <a:off x="4781550" y="12449175"/>
          <a:ext cx="3276600" cy="552450"/>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0" i="0" u="none" baseline="0">
              <a:latin typeface="Arial"/>
              <a:ea typeface="Arial"/>
              <a:cs typeface="Arial"/>
            </a:rPr>
            <a:t>Effort and Schedule are distributed during the development activities according to the project size. For a project of medium size, the percentages are as follows:</a:t>
          </a:r>
        </a:p>
      </xdr:txBody>
    </xdr:sp>
    <xdr:clientData/>
  </xdr:twoCellAnchor>
  <xdr:twoCellAnchor editAs="absolute">
    <xdr:from>
      <xdr:col>4</xdr:col>
      <xdr:colOff>371475</xdr:colOff>
      <xdr:row>50</xdr:row>
      <xdr:rowOff>76200</xdr:rowOff>
    </xdr:from>
    <xdr:to>
      <xdr:col>8</xdr:col>
      <xdr:colOff>485775</xdr:colOff>
      <xdr:row>53</xdr:row>
      <xdr:rowOff>142875</xdr:rowOff>
    </xdr:to>
    <xdr:sp fLocksText="0">
      <xdr:nvSpPr>
        <xdr:cNvPr id="8" name="TextBox 8"/>
        <xdr:cNvSpPr txBox="1">
          <a:spLocks noChangeArrowheads="1"/>
        </xdr:cNvSpPr>
      </xdr:nvSpPr>
      <xdr:spPr>
        <a:xfrm>
          <a:off x="4752975" y="10515600"/>
          <a:ext cx="3276600" cy="552450"/>
        </a:xfrm>
        <a:prstGeom prst="rect">
          <a:avLst/>
        </a:prstGeom>
        <a:solidFill>
          <a:srgbClr val="FFFF99"/>
        </a:solidFill>
        <a:ln w="9525" cmpd="sng">
          <a:solidFill>
            <a:srgbClr val="FFCC00"/>
          </a:solidFill>
          <a:headEnd type="none"/>
          <a:tailEnd type="none"/>
        </a:ln>
      </xdr:spPr>
      <xdr:txBody>
        <a:bodyPr vertOverflow="clip" wrap="square" lIns="54720" tIns="18360" rIns="54720" bIns="18360"/>
        <a:p>
          <a:pPr algn="l">
            <a:defRPr/>
          </a:pPr>
          <a:r>
            <a:rPr lang="en-US" cap="none" sz="1100" b="1" i="0" u="none" baseline="0">
              <a:latin typeface="Arial"/>
              <a:ea typeface="Arial"/>
              <a:cs typeface="Arial"/>
            </a:rPr>
            <a:t>Effort </a:t>
          </a:r>
          <a:r>
            <a:rPr lang="en-US" cap="none" sz="1100" b="0" i="0" u="none" baseline="0">
              <a:latin typeface="Arial"/>
              <a:ea typeface="Arial"/>
              <a:cs typeface="Arial"/>
            </a:rPr>
            <a:t>and </a:t>
          </a:r>
          <a:r>
            <a:rPr lang="en-US" cap="none" sz="1100" b="1" i="0" u="none" baseline="0">
              <a:latin typeface="Arial"/>
              <a:ea typeface="Arial"/>
              <a:cs typeface="Arial"/>
            </a:rPr>
            <a:t>Development Time </a:t>
          </a:r>
          <a:r>
            <a:rPr lang="en-US" cap="none" sz="1100" b="0" i="0" u="none" baseline="0">
              <a:latin typeface="Arial"/>
              <a:ea typeface="Arial"/>
              <a:cs typeface="Arial"/>
            </a:rPr>
            <a:t>are computed using the formulas below. (For the basic model, EMi are all 1; thus PM = PM_nominal)
</a:t>
          </a:r>
        </a:p>
      </xdr:txBody>
    </xdr:sp>
    <xdr:clientData/>
  </xdr:twoCellAnchor>
  <xdr:twoCellAnchor editAs="absolute">
    <xdr:from>
      <xdr:col>8</xdr:col>
      <xdr:colOff>581025</xdr:colOff>
      <xdr:row>0</xdr:row>
      <xdr:rowOff>247650</xdr:rowOff>
    </xdr:from>
    <xdr:to>
      <xdr:col>10</xdr:col>
      <xdr:colOff>352425</xdr:colOff>
      <xdr:row>1</xdr:row>
      <xdr:rowOff>1162050</xdr:rowOff>
    </xdr:to>
    <xdr:sp fLocksText="0">
      <xdr:nvSpPr>
        <xdr:cNvPr id="9" name="TextBox 9"/>
        <xdr:cNvSpPr txBox="1">
          <a:spLocks noChangeArrowheads="1"/>
        </xdr:cNvSpPr>
      </xdr:nvSpPr>
      <xdr:spPr>
        <a:xfrm>
          <a:off x="8124825" y="247650"/>
          <a:ext cx="2762250" cy="1400175"/>
        </a:xfrm>
        <a:prstGeom prst="rect">
          <a:avLst/>
        </a:prstGeom>
        <a:solidFill>
          <a:srgbClr val="FFFF99"/>
        </a:solidFill>
        <a:ln w="9525" cmpd="sng">
          <a:solidFill>
            <a:srgbClr val="FFCC00"/>
          </a:solidFill>
          <a:headEnd type="none"/>
          <a:tailEnd type="none"/>
        </a:ln>
      </xdr:spPr>
      <xdr:txBody>
        <a:bodyPr vertOverflow="clip" wrap="square" lIns="18360" tIns="18360" rIns="18360" bIns="18360"/>
        <a:p>
          <a:pPr algn="l">
            <a:defRPr/>
          </a:pPr>
          <a:r>
            <a:rPr lang="en-US" cap="none" sz="1000" b="0" i="0" u="none" baseline="0">
              <a:solidFill>
                <a:srgbClr val="000000"/>
              </a:solidFill>
              <a:latin typeface="Helvetica Neue"/>
              <a:ea typeface="Helvetica Neue"/>
              <a:cs typeface="Helvetica Neue"/>
            </a:rPr>
            <a:t>This is version: 1.0 - released 2015.05
(C) 2015 Adolfo Villafiorita
License: MIT (http://opensource.org/licenses/MIT)
(but if you attribute the work, I appreciate)
</a:t>
          </a:r>
          <a:r>
            <a:rPr lang="en-US" cap="none" sz="1000" b="0" i="0" u="none" baseline="0">
              <a:latin typeface="Arial"/>
              <a:ea typeface="Arial"/>
              <a:cs typeface="Arial"/>
            </a:rPr>
            <a:t>
</a:t>
          </a:r>
          <a:r>
            <a:rPr lang="en-US" cap="none" sz="1000" b="1" i="0" u="none" baseline="0">
              <a:latin typeface="Arial"/>
              <a:ea typeface="Arial"/>
              <a:cs typeface="Arial"/>
            </a:rPr>
            <a:t>For details about the computation, have a look at “</a:t>
          </a:r>
          <a:r>
            <a:rPr lang="en-US" cap="none" sz="1000" b="1" i="0" u="none" baseline="0">
              <a:solidFill>
                <a:srgbClr val="0000FF"/>
              </a:solidFill>
              <a:latin typeface="Arial"/>
              <a:ea typeface="Arial"/>
              <a:cs typeface="Arial"/>
            </a:rPr>
            <a:t>Introduction to Software Project Management</a:t>
          </a:r>
          <a:r>
            <a:rPr lang="en-US" cap="none" sz="1000" b="1" i="0" u="none" baseline="0">
              <a:latin typeface="Arial"/>
              <a:ea typeface="Arial"/>
              <a:cs typeface="Arial"/>
            </a:rPr>
            <a:t>”, by CRC Press (</a:t>
          </a:r>
          <a:r>
            <a:rPr lang="en-US" cap="none" sz="1000" b="1" i="0" u="none" baseline="0">
              <a:solidFill>
                <a:srgbClr val="0000FF"/>
              </a:solidFill>
              <a:latin typeface="Arial"/>
              <a:ea typeface="Arial"/>
              <a:cs typeface="Arial"/>
            </a:rPr>
            <a:t>http://www.spmbook.com</a:t>
          </a:r>
          <a:r>
            <a:rPr lang="en-US" cap="none" sz="1000" b="1"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57150</xdr:rowOff>
    </xdr:from>
    <xdr:to>
      <xdr:col>9</xdr:col>
      <xdr:colOff>447675</xdr:colOff>
      <xdr:row>57</xdr:row>
      <xdr:rowOff>123825</xdr:rowOff>
    </xdr:to>
    <xdr:sp fLocksText="0">
      <xdr:nvSpPr>
        <xdr:cNvPr id="1" name="TextBox 1"/>
        <xdr:cNvSpPr txBox="1">
          <a:spLocks noChangeArrowheads="1"/>
        </xdr:cNvSpPr>
      </xdr:nvSpPr>
      <xdr:spPr>
        <a:xfrm>
          <a:off x="142875" y="57150"/>
          <a:ext cx="7248525" cy="92964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Arial"/>
              <a:ea typeface="Arial"/>
              <a:cs typeface="Arial"/>
            </a:rPr>
            <a:t>Required Reliability
</a:t>
          </a:r>
          <a:r>
            <a:rPr lang="en-US" cap="none" sz="1100" b="0" i="0" u="none" baseline="0">
              <a:solidFill>
                <a:srgbClr val="000000"/>
              </a:solidFill>
              <a:latin typeface="Arial"/>
              <a:ea typeface="Arial"/>
              <a:cs typeface="Arial"/>
            </a:rPr>
            <a:t>This reflects the extent that a software product can be expected to perform its intended functions satisfactorily. The rating can be determined from the list below or from a list of Software Development Activity Differences due to required reliability.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The effect of a software failure is simply the inconvenience incumbent on the developers to fix the fault.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The effect of a software failure is a low level, easily-recoverable loss to users.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The effect of a software failure is a moderate loss to users, but a situation for which one can recover without extreme penalty.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The effect of a software failure can be a major financial loss or a massive human inconvenience.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The effect of a software failure can be the loss of human life.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No rating - defaults to Very High.
</a:t>
          </a:r>
          <a:r>
            <a:rPr lang="en-US" cap="none" sz="1100" b="1" i="0" u="none" baseline="0">
              <a:solidFill>
                <a:srgbClr val="000000"/>
              </a:solidFill>
              <a:latin typeface="Arial"/>
              <a:ea typeface="Arial"/>
              <a:cs typeface="Arial"/>
            </a:rPr>
            <a:t>Database Size
</a:t>
          </a:r>
          <a:r>
            <a:rPr lang="en-US" cap="none" sz="1100" b="0" i="0" u="none" baseline="0">
              <a:solidFill>
                <a:srgbClr val="000000"/>
              </a:solidFill>
              <a:latin typeface="Arial"/>
              <a:ea typeface="Arial"/>
              <a:cs typeface="Arial"/>
            </a:rPr>
            <a:t>This is the </a:t>
          </a:r>
          <a:r>
            <a:rPr lang="en-US" cap="none" sz="1100" b="0" i="1" u="none" baseline="0">
              <a:solidFill>
                <a:srgbClr val="000000"/>
              </a:solidFill>
              <a:latin typeface="Arial"/>
              <a:ea typeface="Arial"/>
              <a:cs typeface="Arial"/>
            </a:rPr>
            <a:t>relative</a:t>
          </a:r>
          <a:r>
            <a:rPr lang="en-US" cap="none" sz="1100" b="0" i="0" u="none" baseline="0">
              <a:solidFill>
                <a:srgbClr val="000000"/>
              </a:solidFill>
              <a:latin typeface="Arial"/>
              <a:ea typeface="Arial"/>
              <a:cs typeface="Arial"/>
            </a:rPr>
            <a:t> database size to be developed where size refers to the amount of data to be assembled and stored in non-main storage:  D/P = (Database size in bytes or characters) / (Program size in SLOC)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No rating - defaults to Low.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D/P &lt; 10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10 &lt;= D/P &lt;= 100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100 &lt;= D/P &lt;= 1000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D/P &gt; 1000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Very High.
</a:t>
          </a:r>
          <a:r>
            <a:rPr lang="en-US" cap="none" sz="1100" b="1" i="0" u="none" baseline="0">
              <a:solidFill>
                <a:srgbClr val="000000"/>
              </a:solidFill>
              <a:latin typeface="Arial"/>
              <a:ea typeface="Arial"/>
              <a:cs typeface="Arial"/>
            </a:rPr>
            <a:t>Product Complexity
</a:t>
          </a:r>
          <a:r>
            <a:rPr lang="en-US" cap="none" sz="1100" b="0" i="0" u="none" baseline="0">
              <a:solidFill>
                <a:srgbClr val="000000"/>
              </a:solidFill>
              <a:latin typeface="Arial"/>
              <a:ea typeface="Arial"/>
              <a:cs typeface="Arial"/>
            </a:rPr>
            <a:t>Complexity is assessed as the subjective average of four types of control functions: control, computation, device-dependent, or data management operations.
</a:t>
          </a:r>
          <a:r>
            <a:rPr lang="en-US" cap="none" sz="1100" b="1" i="0" u="none" baseline="0">
              <a:solidFill>
                <a:srgbClr val="000000"/>
              </a:solidFill>
              <a:latin typeface="Arial"/>
              <a:ea typeface="Arial"/>
              <a:cs typeface="Arial"/>
            </a:rPr>
            <a:t>
Control Operations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Straight-line code with a few non-nested structured programming operations: DOs, CASEs, IF-THEN-ELSEs. Simple predicates.
</a:t>
          </a:r>
          <a:r>
            <a:rPr lang="en-US" cap="none" sz="1100" b="0" i="1"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Straight forward nesting of structured programming operators. Mostly simple predicates.
</a:t>
          </a:r>
          <a:r>
            <a:rPr lang="en-US" cap="none" sz="1100" b="0" i="1"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Mostly simple nesting. Some intermodule control. Decision tables.
</a:t>
          </a:r>
          <a:r>
            <a:rPr lang="en-US" cap="none" sz="1100" b="0" i="1"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Highly nested structured programming operators with many compound predicates. Queue and stack control. Considerable intermodule control.
</a:t>
          </a:r>
          <a:r>
            <a:rPr lang="en-US" cap="none" sz="1100" b="0" i="1"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Reentrant and recursive coding. Fixed-priority interrupt handling.
</a:t>
          </a:r>
          <a:r>
            <a:rPr lang="en-US" cap="none" sz="1100" b="0" i="1"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Multiple resource scheduling with dynamically changing priorities. Microcode-level control.
</a:t>
          </a:r>
          <a:r>
            <a:rPr lang="en-US" cap="none" sz="1100" b="1" i="0" u="none" baseline="0">
              <a:solidFill>
                <a:srgbClr val="000000"/>
              </a:solidFill>
              <a:latin typeface="Arial"/>
              <a:ea typeface="Arial"/>
              <a:cs typeface="Arial"/>
            </a:rPr>
            <a:t>Computational Operations: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Evaluation of simple expressions: e.g. A = B + C x (D - E).
</a:t>
          </a:r>
          <a:r>
            <a:rPr lang="en-US" cap="none" sz="1100" b="0" i="1"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Evaluation of moderate level expressions, e.g. D = sqrt(B^2 - 4.0 x A x C).
</a:t>
          </a:r>
          <a:r>
            <a:rPr lang="en-US" cap="none" sz="1100" b="0" i="1"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Use of standard math and statistical routines. Basic matrix and vector operations.
</a:t>
          </a:r>
          <a:r>
            <a:rPr lang="en-US" cap="none" sz="1100" b="0" i="1"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Basic numerical analysis: multivariate interpolation, ordinary differential equations. Basic truncation, roundoff concerns.
</a:t>
          </a:r>
          <a:r>
            <a:rPr lang="en-US" cap="none" sz="1100" b="0" i="1"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Difficult but structured numerical analysis: near-singular matrix equations, partial differential equations.
</a:t>
          </a:r>
          <a:r>
            <a:rPr lang="en-US" cap="none" sz="1100" b="0" i="1"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Difficult and unstructured numerical analysis: highly accurate analysis of noisy, stochastic data.
</a:t>
          </a:r>
          <a:r>
            <a:rPr lang="en-US" cap="none" sz="1100" b="1" i="0" u="none" baseline="0">
              <a:solidFill>
                <a:srgbClr val="000000"/>
              </a:solidFill>
              <a:latin typeface="Arial"/>
              <a:ea typeface="Arial"/>
              <a:cs typeface="Arial"/>
            </a:rPr>
            <a:t>Device-Dependent Operations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Simple read and write statements with simple formats.
</a:t>
          </a:r>
          <a:r>
            <a:rPr lang="en-US" cap="none" sz="1100" b="0" i="1"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No cognizance needed of particular processor or I/O device characteristics. I/O done at GET/PUT level. No cognizance of overlap.
</a:t>
          </a:r>
          <a:r>
            <a:rPr lang="en-US" cap="none" sz="1100" b="0" i="1"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I/O processing includes device selection, status checking and error processing.
</a:t>
          </a:r>
          <a:r>
            <a:rPr lang="en-US" cap="none" sz="1100" b="0" i="1"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Operations at the physical I/O level (physical storage address translations; seeks, reads, etc). Optimized I/O overlap.
</a:t>
          </a:r>
          <a:r>
            <a:rPr lang="en-US" cap="none" sz="1100" b="0" i="1"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Routines for interrupt diagnosis, servicing, masking. Communication line handling.
</a:t>
          </a:r>
          <a:r>
            <a:rPr lang="en-US" cap="none" sz="1100" b="0" i="1"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Device timing-dependent coding, microprogrammed operations.
</a:t>
          </a:r>
          <a:r>
            <a:rPr lang="en-US" cap="none" sz="1100" b="1" i="0" u="none" baseline="0">
              <a:solidFill>
                <a:srgbClr val="000000"/>
              </a:solidFill>
              <a:latin typeface="Arial"/>
              <a:ea typeface="Arial"/>
              <a:cs typeface="Arial"/>
            </a:rPr>
            <a:t>Data Management Operations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Simple arrays in main memory.
</a:t>
          </a:r>
          <a:r>
            <a:rPr lang="en-US" cap="none" sz="1100" b="0" i="1"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Single file sub-setting with no data structure changes, no edits, no intermediate files.
</a:t>
          </a:r>
          <a:r>
            <a:rPr lang="en-US" cap="none" sz="1100" b="0" i="1"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Multi-file input and single file output. Simple structural changes, simple edits.
</a:t>
          </a:r>
          <a:r>
            <a:rPr lang="en-US" cap="none" sz="1100" b="0" i="1"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Special purpose subroutines activated by data steam contents. Complex data restructuring at the record level.
</a:t>
          </a:r>
          <a:r>
            <a:rPr lang="en-US" cap="none" sz="1100" b="0" i="1"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A generalized, parameter-driven file structuring routine. File building, command processing, search optimization.
</a:t>
          </a:r>
          <a:r>
            <a:rPr lang="en-US" cap="none" sz="1100" b="0" i="1"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Highly coupled, dynamic relational structures. Natural language data management.</a:t>
          </a:r>
        </a:p>
      </xdr:txBody>
    </xdr:sp>
    <xdr:clientData/>
  </xdr:twoCellAnchor>
  <xdr:twoCellAnchor editAs="absolute">
    <xdr:from>
      <xdr:col>10</xdr:col>
      <xdr:colOff>76200</xdr:colOff>
      <xdr:row>0</xdr:row>
      <xdr:rowOff>47625</xdr:rowOff>
    </xdr:from>
    <xdr:to>
      <xdr:col>19</xdr:col>
      <xdr:colOff>638175</xdr:colOff>
      <xdr:row>54</xdr:row>
      <xdr:rowOff>0</xdr:rowOff>
    </xdr:to>
    <xdr:sp fLocksText="0">
      <xdr:nvSpPr>
        <xdr:cNvPr id="2" name="TextBox 2"/>
        <xdr:cNvSpPr txBox="1">
          <a:spLocks noChangeArrowheads="1"/>
        </xdr:cNvSpPr>
      </xdr:nvSpPr>
      <xdr:spPr>
        <a:xfrm>
          <a:off x="7791450" y="47625"/>
          <a:ext cx="7505700" cy="8696325"/>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Arial"/>
              <a:ea typeface="Arial"/>
              <a:cs typeface="Arial"/>
            </a:rPr>
            <a:t>Analyst Capability
</a:t>
          </a:r>
          <a:r>
            <a:rPr lang="en-US" cap="none" sz="1100" b="0" i="0" u="none" baseline="0">
              <a:solidFill>
                <a:srgbClr val="000000"/>
              </a:solidFill>
              <a:latin typeface="Arial"/>
              <a:ea typeface="Arial"/>
              <a:cs typeface="Arial"/>
            </a:rPr>
            <a:t>Analysts participate in the development and validation of requirements and preliminary design specifications. They consult on detailed design and code activities. They are heavily involved in integration and test. The ratings for analyst capability are expressed in terms of percentiles with respect to the overall population of software analysts. The major attributes to be considered are ability, efficiency, thoroughness, and the ability to communicate and cooperate. This evaluation </a:t>
          </a:r>
          <a:r>
            <a:rPr lang="en-US" cap="none" sz="1100" b="0" i="1" u="none" baseline="0">
              <a:solidFill>
                <a:srgbClr val="000000"/>
              </a:solidFill>
              <a:latin typeface="Arial"/>
              <a:ea typeface="Arial"/>
              <a:cs typeface="Arial"/>
            </a:rPr>
            <a:t>should not</a:t>
          </a:r>
          <a:r>
            <a:rPr lang="en-US" cap="none" sz="1100" b="0" i="0" u="none" baseline="0">
              <a:solidFill>
                <a:srgbClr val="000000"/>
              </a:solidFill>
              <a:latin typeface="Arial"/>
              <a:ea typeface="Arial"/>
              <a:cs typeface="Arial"/>
            </a:rPr>
            <a:t> include experience (that is captured in other factors) and should be based on the capability of the analysts as a team rather than individuals.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15th percentile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35th percentile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55th percentile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75th percentile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90th percentile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Very High.
</a:t>
          </a:r>
          <a:r>
            <a:rPr lang="en-US" cap="none" sz="1100" b="1" i="0" u="none" baseline="0">
              <a:solidFill>
                <a:srgbClr val="000000"/>
              </a:solidFill>
              <a:latin typeface="Arial"/>
              <a:ea typeface="Arial"/>
              <a:cs typeface="Arial"/>
            </a:rPr>
            <a:t>Applications Experience
</a:t>
          </a:r>
          <a:r>
            <a:rPr lang="en-US" cap="none" sz="1100" b="0" i="0" u="none" baseline="0">
              <a:solidFill>
                <a:srgbClr val="000000"/>
              </a:solidFill>
              <a:latin typeface="Arial"/>
              <a:ea typeface="Arial"/>
              <a:cs typeface="Arial"/>
            </a:rPr>
            <a:t>This represents the level of equivalent applications experience of the project team developing the software product.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&lt;= 4 month experience.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1 year of experience.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3 years of experience.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6 years of experience.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12 years of experience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Very High.
</a:t>
          </a:r>
          <a:r>
            <a:rPr lang="en-US" cap="none" sz="1100" b="1" i="0" u="none" baseline="0">
              <a:solidFill>
                <a:srgbClr val="000000"/>
              </a:solidFill>
              <a:latin typeface="Arial"/>
              <a:ea typeface="Arial"/>
              <a:cs typeface="Arial"/>
            </a:rPr>
            <a:t>Programmer Capability
</a:t>
          </a:r>
          <a:r>
            <a:rPr lang="en-US" cap="none" sz="1100" b="0" i="0" u="none" baseline="0">
              <a:solidFill>
                <a:srgbClr val="000000"/>
              </a:solidFill>
              <a:latin typeface="Arial"/>
              <a:ea typeface="Arial"/>
              <a:cs typeface="Arial"/>
            </a:rPr>
            <a:t>This represents the capability of the programmers who will be working on the software product. The ratings are expressed in terms of percentiles with respect to the overall population of programmers. The major factors which should be considered in the rating are ability, efficiency, thoroughness, and the ability to communicate and cooperate. The evaluation </a:t>
          </a:r>
          <a:r>
            <a:rPr lang="en-US" cap="none" sz="1100" b="0" i="1" u="none" baseline="0">
              <a:solidFill>
                <a:srgbClr val="000000"/>
              </a:solidFill>
              <a:latin typeface="Arial"/>
              <a:ea typeface="Arial"/>
              <a:cs typeface="Arial"/>
            </a:rPr>
            <a:t>should not</a:t>
          </a:r>
          <a:r>
            <a:rPr lang="en-US" cap="none" sz="1100" b="0" i="0" u="none" baseline="0">
              <a:solidFill>
                <a:srgbClr val="000000"/>
              </a:solidFill>
              <a:latin typeface="Arial"/>
              <a:ea typeface="Arial"/>
              <a:cs typeface="Arial"/>
            </a:rPr>
            <a:t> consider the level of experience of the programmers (it is covered by other factors) and it should be based on the capability of the programmers as a team rather than as individuals.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15th percentile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35th percentile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55th percentile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75th percentile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90th percentile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Very High.
</a:t>
          </a:r>
          <a:r>
            <a:rPr lang="en-US" cap="none" sz="1100" b="1" i="0" u="none" baseline="0">
              <a:solidFill>
                <a:srgbClr val="000000"/>
              </a:solidFill>
              <a:latin typeface="Arial"/>
              <a:ea typeface="Arial"/>
              <a:cs typeface="Arial"/>
            </a:rPr>
            <a:t>Virtual Machine Experience
</a:t>
          </a:r>
          <a:r>
            <a:rPr lang="en-US" cap="none" sz="1100" b="0" i="0" u="none" baseline="0">
              <a:solidFill>
                <a:srgbClr val="000000"/>
              </a:solidFill>
              <a:latin typeface="Arial"/>
              <a:ea typeface="Arial"/>
              <a:cs typeface="Arial"/>
            </a:rPr>
            <a:t>This represents the experience the project team with the complex of hardware and software that the software product calls upon to accomplish its tasks, e.g. computer, operating system, and/or database management system (the programming language is not considered as part of the virtual machine).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&lt;= 1 month experience.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4 months of experience.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1 year of experience.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3 years of experience.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No rating - defaults to High.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High.
</a:t>
          </a:r>
          <a:r>
            <a:rPr lang="en-US" cap="none" sz="1100" b="1" i="0" u="none" baseline="0">
              <a:solidFill>
                <a:srgbClr val="000000"/>
              </a:solidFill>
              <a:latin typeface="Arial"/>
              <a:ea typeface="Arial"/>
              <a:cs typeface="Arial"/>
            </a:rPr>
            <a:t>Programming Language Experience
</a:t>
          </a:r>
          <a:r>
            <a:rPr lang="en-US" cap="none" sz="1100" b="0" i="0" u="none" baseline="0">
              <a:solidFill>
                <a:srgbClr val="000000"/>
              </a:solidFill>
              <a:latin typeface="Arial"/>
              <a:ea typeface="Arial"/>
              <a:cs typeface="Arial"/>
            </a:rPr>
            <a:t>This represents the level of programming language experience of the project team developing the software project. The ratings are defined in terms of the project team's equivalent duration of experience with the programming language to be used
</a:t>
          </a:r>
          <a:r>
            <a:rPr lang="en-US" cap="none" sz="1100" b="1" i="0" u="none" baseline="0">
              <a:solidFill>
                <a:srgbClr val="000000"/>
              </a:solidFill>
              <a:latin typeface="Arial"/>
              <a:ea typeface="Arial"/>
              <a:cs typeface="Arial"/>
            </a:rPr>
            <a:t>Very Low:</a:t>
          </a:r>
          <a:r>
            <a:rPr lang="en-US" cap="none" sz="1100" b="0" i="0" u="none" baseline="0">
              <a:solidFill>
                <a:srgbClr val="000000"/>
              </a:solidFill>
              <a:latin typeface="Arial"/>
              <a:ea typeface="Arial"/>
              <a:cs typeface="Arial"/>
            </a:rPr>
            <a:t> &lt;= 1 month experience.
</a:t>
          </a:r>
          <a:r>
            <a:rPr lang="en-US" cap="none" sz="1100" b="1" i="0" u="none" baseline="0">
              <a:solidFill>
                <a:srgbClr val="000000"/>
              </a:solidFill>
              <a:latin typeface="Arial"/>
              <a:ea typeface="Arial"/>
              <a:cs typeface="Arial"/>
            </a:rPr>
            <a:t>Low:</a:t>
          </a:r>
          <a:r>
            <a:rPr lang="en-US" cap="none" sz="1100" b="0" i="0" u="none" baseline="0">
              <a:solidFill>
                <a:srgbClr val="000000"/>
              </a:solidFill>
              <a:latin typeface="Arial"/>
              <a:ea typeface="Arial"/>
              <a:cs typeface="Arial"/>
            </a:rPr>
            <a:t> 4 months of experience.
</a:t>
          </a:r>
          <a:r>
            <a:rPr lang="en-US" cap="none" sz="1100" b="1" i="0" u="none" baseline="0">
              <a:solidFill>
                <a:srgbClr val="000000"/>
              </a:solidFill>
              <a:latin typeface="Arial"/>
              <a:ea typeface="Arial"/>
              <a:cs typeface="Arial"/>
            </a:rPr>
            <a:t>Nominal:</a:t>
          </a:r>
          <a:r>
            <a:rPr lang="en-US" cap="none" sz="1100" b="0" i="0" u="none" baseline="0">
              <a:solidFill>
                <a:srgbClr val="000000"/>
              </a:solidFill>
              <a:latin typeface="Arial"/>
              <a:ea typeface="Arial"/>
              <a:cs typeface="Arial"/>
            </a:rPr>
            <a:t> 1 year of experience.
</a:t>
          </a:r>
          <a:r>
            <a:rPr lang="en-US" cap="none" sz="1100" b="1" i="0" u="none" baseline="0">
              <a:solidFill>
                <a:srgbClr val="000000"/>
              </a:solidFill>
              <a:latin typeface="Arial"/>
              <a:ea typeface="Arial"/>
              <a:cs typeface="Arial"/>
            </a:rPr>
            <a:t>High:</a:t>
          </a:r>
          <a:r>
            <a:rPr lang="en-US" cap="none" sz="1100" b="0" i="0" u="none" baseline="0">
              <a:solidFill>
                <a:srgbClr val="000000"/>
              </a:solidFill>
              <a:latin typeface="Arial"/>
              <a:ea typeface="Arial"/>
              <a:cs typeface="Arial"/>
            </a:rPr>
            <a:t> 3 years of experience.
</a:t>
          </a:r>
          <a:r>
            <a:rPr lang="en-US" cap="none" sz="1100" b="1" i="0" u="none" baseline="0">
              <a:solidFill>
                <a:srgbClr val="000000"/>
              </a:solidFill>
              <a:latin typeface="Arial"/>
              <a:ea typeface="Arial"/>
              <a:cs typeface="Arial"/>
            </a:rPr>
            <a:t>Very High:</a:t>
          </a:r>
          <a:r>
            <a:rPr lang="en-US" cap="none" sz="1100" b="0" i="0" u="none" baseline="0">
              <a:solidFill>
                <a:srgbClr val="000000"/>
              </a:solidFill>
              <a:latin typeface="Arial"/>
              <a:ea typeface="Arial"/>
              <a:cs typeface="Arial"/>
            </a:rPr>
            <a:t> No rating - defaults to High.
</a:t>
          </a:r>
          <a:r>
            <a:rPr lang="en-US" cap="none" sz="1100" b="1" i="0" u="none" baseline="0">
              <a:solidFill>
                <a:srgbClr val="000000"/>
              </a:solidFill>
              <a:latin typeface="Arial"/>
              <a:ea typeface="Arial"/>
              <a:cs typeface="Arial"/>
            </a:rPr>
            <a:t>Extra High:</a:t>
          </a:r>
          <a:r>
            <a:rPr lang="en-US" cap="none" sz="1100" b="0" i="0" u="none" baseline="0">
              <a:solidFill>
                <a:srgbClr val="000000"/>
              </a:solidFill>
              <a:latin typeface="Arial"/>
              <a:ea typeface="Arial"/>
              <a:cs typeface="Arial"/>
            </a:rPr>
            <a:t> No rating - defaults to High.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4"/>
  <sheetViews>
    <sheetView defaultGridColor="0" colorId="31" workbookViewId="0" topLeftCell="A1">
      <selection activeCell="D32" sqref="D32"/>
    </sheetView>
  </sheetViews>
  <sheetFormatPr defaultColWidth="11.421875" defaultRowHeight="12.75"/>
  <cols>
    <col min="1" max="1" width="10.00390625" style="0" customWidth="1"/>
    <col min="2" max="4" width="18.57421875" style="0" customWidth="1"/>
    <col min="5" max="16384" width="11.57421875" style="0" customWidth="1"/>
  </cols>
  <sheetData>
    <row r="1" ht="38.25" customHeight="1">
      <c r="A1" s="1" t="s">
        <v>0</v>
      </c>
    </row>
    <row r="2" ht="129" customHeight="1"/>
    <row r="4" spans="2:4" ht="22.5">
      <c r="B4" s="2" t="s">
        <v>1</v>
      </c>
      <c r="C4" s="3">
        <f>120*50</f>
        <v>6000</v>
      </c>
      <c r="D4" s="4" t="s">
        <v>2</v>
      </c>
    </row>
    <row r="5" spans="2:4" ht="22.5">
      <c r="B5" s="2" t="s">
        <v>3</v>
      </c>
      <c r="C5" s="5" t="s">
        <v>4</v>
      </c>
      <c r="D5" s="4" t="s">
        <v>5</v>
      </c>
    </row>
    <row r="8" spans="1:4" ht="12.75">
      <c r="A8" s="6" t="s">
        <v>6</v>
      </c>
      <c r="B8" s="7" t="s">
        <v>4</v>
      </c>
      <c r="C8" s="7" t="s">
        <v>7</v>
      </c>
      <c r="D8" s="7" t="s">
        <v>8</v>
      </c>
    </row>
    <row r="9" spans="1:4" ht="15.75">
      <c r="A9" s="8" t="s">
        <v>9</v>
      </c>
      <c r="B9" s="9">
        <v>2.4</v>
      </c>
      <c r="C9" s="9">
        <v>3</v>
      </c>
      <c r="D9" s="9">
        <v>3.6</v>
      </c>
    </row>
    <row r="10" spans="1:4" ht="15.75">
      <c r="A10" s="8" t="s">
        <v>10</v>
      </c>
      <c r="B10" s="9">
        <v>1.05</v>
      </c>
      <c r="C10" s="9">
        <v>1.12</v>
      </c>
      <c r="D10" s="9">
        <v>1.2</v>
      </c>
    </row>
    <row r="12" spans="1:4" ht="12.75">
      <c r="A12" s="6" t="s">
        <v>11</v>
      </c>
      <c r="B12" s="7" t="s">
        <v>4</v>
      </c>
      <c r="C12" s="7" t="s">
        <v>7</v>
      </c>
      <c r="D12" s="7" t="s">
        <v>8</v>
      </c>
    </row>
    <row r="13" spans="1:4" ht="15.75">
      <c r="A13" s="8" t="s">
        <v>12</v>
      </c>
      <c r="B13" s="9">
        <v>2.5</v>
      </c>
      <c r="C13" s="9">
        <v>2.5</v>
      </c>
      <c r="D13" s="9">
        <v>2.5</v>
      </c>
    </row>
    <row r="14" spans="1:4" ht="15.75">
      <c r="A14" s="8" t="s">
        <v>13</v>
      </c>
      <c r="B14" s="9">
        <v>0.38</v>
      </c>
      <c r="C14" s="9">
        <v>0.35</v>
      </c>
      <c r="D14" s="9">
        <v>0.32</v>
      </c>
    </row>
    <row r="17" spans="2:4" ht="12.75">
      <c r="B17" s="10" t="s">
        <v>14</v>
      </c>
      <c r="D17" s="10" t="s">
        <v>14</v>
      </c>
    </row>
    <row r="18" spans="1:4" ht="15.75">
      <c r="A18" s="8" t="s">
        <v>9</v>
      </c>
      <c r="B18" s="11">
        <f>HLOOKUP($C$5,$B$8:$D$10,2,0)</f>
        <v>2.4</v>
      </c>
      <c r="C18" s="8" t="s">
        <v>12</v>
      </c>
      <c r="D18" s="11">
        <f>HLOOKUP($C$5,$B$12:$D$14,2,0)</f>
        <v>2.5</v>
      </c>
    </row>
    <row r="19" spans="1:4" ht="15.75">
      <c r="A19" s="8" t="s">
        <v>10</v>
      </c>
      <c r="B19" s="12">
        <f>HLOOKUP($C$5,$B$8:$D$10,3,0)</f>
        <v>1.05</v>
      </c>
      <c r="C19" s="8" t="s">
        <v>13</v>
      </c>
      <c r="D19" s="13">
        <f>HLOOKUP($C$5,$B$12:$D$14,3,0)</f>
        <v>0.38</v>
      </c>
    </row>
    <row r="23" spans="2:4" ht="18">
      <c r="B23" s="14" t="s">
        <v>15</v>
      </c>
      <c r="C23" s="15">
        <f>APM*POWER(C4/1000,BPM)</f>
        <v>15.7496190872608</v>
      </c>
      <c r="D23" s="16" t="s">
        <v>16</v>
      </c>
    </row>
    <row r="24" spans="2:4" ht="18">
      <c r="B24" s="14" t="s">
        <v>17</v>
      </c>
      <c r="C24" s="17">
        <f>ATDEV*POWER(C23,D19)</f>
        <v>7.12693223517335</v>
      </c>
      <c r="D24" s="18" t="s">
        <v>18</v>
      </c>
    </row>
    <row r="25" spans="2:4" ht="18">
      <c r="B25" s="14" t="s">
        <v>19</v>
      </c>
      <c r="C25" s="17">
        <f>C23/C24</f>
        <v>2.20987355675028</v>
      </c>
      <c r="D25" s="18" t="s">
        <v>20</v>
      </c>
    </row>
    <row r="27" spans="2:4" ht="18">
      <c r="B27" s="19"/>
      <c r="C27" s="20" t="s">
        <v>15</v>
      </c>
      <c r="D27" s="20" t="s">
        <v>21</v>
      </c>
    </row>
    <row r="28" spans="2:4" ht="18">
      <c r="B28" s="14" t="s">
        <v>22</v>
      </c>
      <c r="C28" s="21">
        <f aca="true" t="shared" si="0" ref="C28:C31">$C$23*G31</f>
        <v>0.944977145235646</v>
      </c>
      <c r="D28" s="21">
        <f aca="true" t="shared" si="1" ref="D28:D31">$C$24*H31</f>
        <v>0.8552318682208021</v>
      </c>
    </row>
    <row r="29" spans="2:4" ht="18">
      <c r="B29" s="14" t="s">
        <v>23</v>
      </c>
      <c r="C29" s="21">
        <f t="shared" si="0"/>
        <v>2.51993905396172</v>
      </c>
      <c r="D29" s="21">
        <f t="shared" si="1"/>
        <v>1.35411712468294</v>
      </c>
    </row>
    <row r="30" spans="2:8" ht="18">
      <c r="B30" s="14" t="s">
        <v>24</v>
      </c>
      <c r="C30" s="21">
        <f t="shared" si="0"/>
        <v>9.76476383410168</v>
      </c>
      <c r="D30" s="21">
        <f t="shared" si="1"/>
        <v>3.91981272934534</v>
      </c>
      <c r="G30" s="7" t="s">
        <v>15</v>
      </c>
      <c r="H30" s="7" t="s">
        <v>21</v>
      </c>
    </row>
    <row r="31" spans="2:8" ht="21">
      <c r="B31" s="14" t="s">
        <v>25</v>
      </c>
      <c r="C31" s="21">
        <f t="shared" si="0"/>
        <v>3.46491619919737</v>
      </c>
      <c r="D31" s="21">
        <f t="shared" si="1"/>
        <v>1.85300238114507</v>
      </c>
      <c r="F31" s="22" t="s">
        <v>22</v>
      </c>
      <c r="G31" s="23">
        <v>0.06</v>
      </c>
      <c r="H31" s="23">
        <v>0.12</v>
      </c>
    </row>
    <row r="32" spans="2:8" ht="21">
      <c r="B32" s="14" t="s">
        <v>26</v>
      </c>
      <c r="C32" s="24">
        <f>SUM(C28:C31)</f>
        <v>16.6945962324964</v>
      </c>
      <c r="D32" s="24">
        <f>SUM(D28:D31)</f>
        <v>7.98216410339415</v>
      </c>
      <c r="F32" s="25" t="s">
        <v>23</v>
      </c>
      <c r="G32" s="23">
        <v>0.16</v>
      </c>
      <c r="H32" s="23">
        <v>0.19</v>
      </c>
    </row>
    <row r="33" spans="6:8" ht="16.5">
      <c r="F33" s="25" t="s">
        <v>24</v>
      </c>
      <c r="G33" s="23">
        <v>0.62</v>
      </c>
      <c r="H33" s="23">
        <v>0.55</v>
      </c>
    </row>
    <row r="34" spans="6:8" ht="16.5">
      <c r="F34" s="26" t="s">
        <v>25</v>
      </c>
      <c r="G34" s="27">
        <v>0.22</v>
      </c>
      <c r="H34" s="27">
        <v>0.26</v>
      </c>
    </row>
  </sheetData>
  <sheetProtection selectLockedCells="1" selectUnlockedCells="1"/>
  <dataValidations count="1">
    <dataValidation type="list" operator="equal" allowBlank="1" showErrorMessage="1" promptTitle="Project Type" prompt="Proect Type is one of Organic, Semidetached, Embedded. Please make sure you enter the string capitalized." sqref="C5">
      <formula1>"Organic,Semidetached,Embedded"</formula1>
    </dataValidation>
  </dataValidations>
  <printOptions/>
  <pageMargins left="0.5902777777777778" right="0.5902777777777778" top="0.8277777777777777" bottom="0.8277777777777777" header="0.5902777777777778" footer="0.5902777777777778"/>
  <pageSetup firstPageNumber="1" useFirstPageNumber="1" horizontalDpi="300" verticalDpi="300" orientation="portrait" paperSize="9" scale="73"/>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P68"/>
  <sheetViews>
    <sheetView tabSelected="1" defaultGridColor="0" colorId="31" workbookViewId="0" topLeftCell="A1">
      <selection activeCell="B1" sqref="B1"/>
    </sheetView>
  </sheetViews>
  <sheetFormatPr defaultColWidth="11.421875" defaultRowHeight="12.75"/>
  <cols>
    <col min="1" max="1" width="10.00390625" style="0" customWidth="1"/>
    <col min="2" max="4" width="18.57421875" style="0" customWidth="1"/>
    <col min="5" max="5" width="12.7109375" style="0" customWidth="1"/>
    <col min="6" max="9" width="11.57421875" style="0" customWidth="1"/>
    <col min="10" max="10" width="33.28125" style="0" customWidth="1"/>
    <col min="11" max="16384" width="11.57421875" style="0" customWidth="1"/>
  </cols>
  <sheetData>
    <row r="1" ht="38.25" customHeight="1">
      <c r="A1" s="1" t="s">
        <v>27</v>
      </c>
    </row>
    <row r="2" ht="129" customHeight="1"/>
    <row r="4" spans="2:4" ht="22.5">
      <c r="B4" s="2" t="s">
        <v>1</v>
      </c>
      <c r="C4" s="28">
        <v>15000</v>
      </c>
      <c r="D4" s="4" t="s">
        <v>2</v>
      </c>
    </row>
    <row r="5" spans="2:4" ht="22.5">
      <c r="B5" s="2" t="s">
        <v>3</v>
      </c>
      <c r="C5" s="5" t="s">
        <v>8</v>
      </c>
      <c r="D5" s="4" t="s">
        <v>5</v>
      </c>
    </row>
    <row r="8" spans="1:4" ht="12.75">
      <c r="A8" s="6" t="s">
        <v>6</v>
      </c>
      <c r="B8" s="7" t="s">
        <v>4</v>
      </c>
      <c r="C8" s="7" t="s">
        <v>7</v>
      </c>
      <c r="D8" s="7" t="s">
        <v>8</v>
      </c>
    </row>
    <row r="9" spans="1:4" ht="15.75">
      <c r="A9" s="8" t="s">
        <v>9</v>
      </c>
      <c r="B9" s="9">
        <v>3.2</v>
      </c>
      <c r="C9" s="9">
        <v>3</v>
      </c>
      <c r="D9" s="9">
        <v>2.8</v>
      </c>
    </row>
    <row r="10" spans="1:4" ht="15.75">
      <c r="A10" s="8" t="s">
        <v>10</v>
      </c>
      <c r="B10" s="9">
        <v>1.05</v>
      </c>
      <c r="C10" s="9">
        <v>1.12</v>
      </c>
      <c r="D10" s="9">
        <v>1.2</v>
      </c>
    </row>
    <row r="12" spans="1:4" ht="12.75">
      <c r="A12" s="6" t="s">
        <v>11</v>
      </c>
      <c r="B12" s="7" t="s">
        <v>4</v>
      </c>
      <c r="C12" s="7" t="s">
        <v>7</v>
      </c>
      <c r="D12" s="7" t="s">
        <v>8</v>
      </c>
    </row>
    <row r="13" spans="1:4" ht="15.75">
      <c r="A13" s="8" t="s">
        <v>12</v>
      </c>
      <c r="B13" s="9">
        <v>2.5</v>
      </c>
      <c r="C13" s="9">
        <v>2.5</v>
      </c>
      <c r="D13" s="9">
        <v>2.5</v>
      </c>
    </row>
    <row r="14" spans="1:4" ht="15.75">
      <c r="A14" s="8" t="s">
        <v>13</v>
      </c>
      <c r="B14" s="9">
        <v>0.38</v>
      </c>
      <c r="C14" s="9">
        <v>0.35</v>
      </c>
      <c r="D14" s="9">
        <v>0.32</v>
      </c>
    </row>
    <row r="17" spans="2:4" ht="12.75">
      <c r="B17" s="10" t="s">
        <v>14</v>
      </c>
      <c r="D17" s="10" t="s">
        <v>14</v>
      </c>
    </row>
    <row r="18" spans="1:4" ht="15.75">
      <c r="A18" s="8" t="s">
        <v>9</v>
      </c>
      <c r="B18" s="11">
        <f>HLOOKUP($C$5,$B$8:$D$10,2,0)</f>
        <v>2.8</v>
      </c>
      <c r="C18" s="8" t="s">
        <v>12</v>
      </c>
      <c r="D18" s="11">
        <f>HLOOKUP($C$5,$B$12:$D$14,2,0)</f>
        <v>2.5</v>
      </c>
    </row>
    <row r="19" spans="1:4" ht="15.75">
      <c r="A19" s="8" t="s">
        <v>10</v>
      </c>
      <c r="B19" s="12">
        <f>HLOOKUP($C$5,$B$8:$D$10,3,0)</f>
        <v>1.2</v>
      </c>
      <c r="C19" s="8" t="s">
        <v>13</v>
      </c>
      <c r="D19" s="13">
        <f>HLOOKUP($C$5,$B$12:$D$14,3,0)</f>
        <v>0.32</v>
      </c>
    </row>
    <row r="23" spans="2:16" ht="12.75">
      <c r="B23" s="10" t="s">
        <v>28</v>
      </c>
      <c r="C23" s="10" t="s">
        <v>29</v>
      </c>
      <c r="D23" s="10"/>
      <c r="E23" s="10" t="s">
        <v>30</v>
      </c>
      <c r="F23" s="10" t="s">
        <v>31</v>
      </c>
      <c r="J23" s="29" t="s">
        <v>29</v>
      </c>
      <c r="K23" s="30" t="s">
        <v>32</v>
      </c>
      <c r="L23" s="31" t="s">
        <v>33</v>
      </c>
      <c r="M23" s="31" t="s">
        <v>34</v>
      </c>
      <c r="N23" s="31" t="s">
        <v>35</v>
      </c>
      <c r="O23" s="31" t="s">
        <v>36</v>
      </c>
      <c r="P23" s="32" t="s">
        <v>37</v>
      </c>
    </row>
    <row r="24" spans="2:16" ht="12.75">
      <c r="B24" s="33" t="s">
        <v>38</v>
      </c>
      <c r="C24" s="33" t="s">
        <v>39</v>
      </c>
      <c r="D24" s="33"/>
      <c r="E24" s="33" t="s">
        <v>34</v>
      </c>
      <c r="F24" s="33">
        <f aca="true" t="shared" si="0" ref="F24:F38">HLOOKUP(E24,$J$23:$P$38,ROW(C24)-22,0)</f>
        <v>1</v>
      </c>
      <c r="J24" s="34" t="s">
        <v>39</v>
      </c>
      <c r="K24" s="35">
        <v>0.75</v>
      </c>
      <c r="L24" s="36">
        <v>0.88</v>
      </c>
      <c r="M24" s="36">
        <v>1</v>
      </c>
      <c r="N24" s="36">
        <v>1.15</v>
      </c>
      <c r="O24" s="36">
        <v>1.4</v>
      </c>
      <c r="P24" s="37"/>
    </row>
    <row r="25" spans="3:16" ht="12.75">
      <c r="C25" t="s">
        <v>40</v>
      </c>
      <c r="E25" s="38" t="s">
        <v>34</v>
      </c>
      <c r="F25" s="39">
        <f t="shared" si="0"/>
        <v>1</v>
      </c>
      <c r="J25" s="34" t="s">
        <v>40</v>
      </c>
      <c r="K25" s="35"/>
      <c r="L25" s="36">
        <v>0.94</v>
      </c>
      <c r="M25" s="36">
        <v>1</v>
      </c>
      <c r="N25" s="36">
        <v>1.08</v>
      </c>
      <c r="O25" s="36">
        <v>1.16</v>
      </c>
      <c r="P25" s="37"/>
    </row>
    <row r="26" spans="3:16" ht="12.75">
      <c r="C26" t="s">
        <v>41</v>
      </c>
      <c r="E26" s="38" t="s">
        <v>34</v>
      </c>
      <c r="F26" s="39">
        <f t="shared" si="0"/>
        <v>1</v>
      </c>
      <c r="J26" s="34" t="s">
        <v>41</v>
      </c>
      <c r="K26" s="35">
        <v>0.7</v>
      </c>
      <c r="L26" s="36">
        <v>0.85</v>
      </c>
      <c r="M26" s="36">
        <v>1</v>
      </c>
      <c r="N26" s="36">
        <v>1.15</v>
      </c>
      <c r="O26" s="36">
        <v>1.3</v>
      </c>
      <c r="P26" s="37">
        <v>1.65</v>
      </c>
    </row>
    <row r="27" spans="2:16" ht="12.75">
      <c r="B27" t="s">
        <v>42</v>
      </c>
      <c r="C27" t="s">
        <v>43</v>
      </c>
      <c r="E27" s="38" t="s">
        <v>34</v>
      </c>
      <c r="F27" s="39">
        <f t="shared" si="0"/>
        <v>1</v>
      </c>
      <c r="J27" s="34" t="s">
        <v>43</v>
      </c>
      <c r="K27" s="35"/>
      <c r="L27" s="36"/>
      <c r="M27" s="36">
        <v>1</v>
      </c>
      <c r="N27" s="36">
        <v>1.11</v>
      </c>
      <c r="O27" s="36">
        <v>1.3</v>
      </c>
      <c r="P27" s="37">
        <v>1.66</v>
      </c>
    </row>
    <row r="28" spans="3:16" ht="12.75">
      <c r="C28" t="s">
        <v>44</v>
      </c>
      <c r="E28" s="38" t="s">
        <v>34</v>
      </c>
      <c r="F28" s="39">
        <f t="shared" si="0"/>
        <v>1</v>
      </c>
      <c r="J28" s="34" t="s">
        <v>44</v>
      </c>
      <c r="K28" s="35"/>
      <c r="L28" s="36"/>
      <c r="M28" s="36">
        <v>1</v>
      </c>
      <c r="N28" s="36">
        <v>1.06</v>
      </c>
      <c r="O28" s="36">
        <v>1.21</v>
      </c>
      <c r="P28" s="37">
        <v>1.56</v>
      </c>
    </row>
    <row r="29" spans="3:16" ht="12.75">
      <c r="C29" t="s">
        <v>45</v>
      </c>
      <c r="E29" s="38" t="s">
        <v>34</v>
      </c>
      <c r="F29" s="39">
        <f t="shared" si="0"/>
        <v>1</v>
      </c>
      <c r="J29" s="34" t="s">
        <v>45</v>
      </c>
      <c r="K29" s="35"/>
      <c r="L29" s="36">
        <v>0.87</v>
      </c>
      <c r="M29" s="36">
        <v>1</v>
      </c>
      <c r="N29" s="36">
        <v>1.15</v>
      </c>
      <c r="O29" s="36">
        <v>1.3</v>
      </c>
      <c r="P29" s="37"/>
    </row>
    <row r="30" spans="3:16" ht="12.75">
      <c r="C30" t="s">
        <v>46</v>
      </c>
      <c r="E30" s="38" t="s">
        <v>34</v>
      </c>
      <c r="F30" s="39">
        <f t="shared" si="0"/>
        <v>1</v>
      </c>
      <c r="J30" s="34" t="s">
        <v>46</v>
      </c>
      <c r="K30" s="35"/>
      <c r="L30" s="36">
        <v>0.87</v>
      </c>
      <c r="M30" s="36">
        <v>1</v>
      </c>
      <c r="N30" s="36">
        <v>1.07</v>
      </c>
      <c r="O30" s="36">
        <v>1.15</v>
      </c>
      <c r="P30" s="37"/>
    </row>
    <row r="31" spans="2:16" ht="12.75">
      <c r="B31" t="s">
        <v>47</v>
      </c>
      <c r="C31" t="s">
        <v>48</v>
      </c>
      <c r="E31" s="38" t="s">
        <v>34</v>
      </c>
      <c r="F31" s="39">
        <f t="shared" si="0"/>
        <v>1</v>
      </c>
      <c r="J31" s="34" t="s">
        <v>48</v>
      </c>
      <c r="K31" s="35">
        <v>1.46</v>
      </c>
      <c r="L31" s="36">
        <v>1.19</v>
      </c>
      <c r="M31" s="36">
        <v>1</v>
      </c>
      <c r="N31" s="36">
        <v>0.86</v>
      </c>
      <c r="O31" s="36">
        <v>0.71</v>
      </c>
      <c r="P31" s="37"/>
    </row>
    <row r="32" spans="3:16" ht="12.75">
      <c r="C32" t="s">
        <v>49</v>
      </c>
      <c r="E32" s="38" t="s">
        <v>34</v>
      </c>
      <c r="F32" s="39">
        <f t="shared" si="0"/>
        <v>1</v>
      </c>
      <c r="J32" s="34" t="s">
        <v>49</v>
      </c>
      <c r="K32" s="35">
        <v>1.29</v>
      </c>
      <c r="L32" s="36">
        <v>1.13</v>
      </c>
      <c r="M32" s="36">
        <v>1</v>
      </c>
      <c r="N32" s="36">
        <v>0.91</v>
      </c>
      <c r="O32" s="36">
        <v>0.82</v>
      </c>
      <c r="P32" s="37"/>
    </row>
    <row r="33" spans="3:16" ht="12.75">
      <c r="C33" t="s">
        <v>50</v>
      </c>
      <c r="E33" s="38" t="s">
        <v>34</v>
      </c>
      <c r="F33" s="39">
        <f t="shared" si="0"/>
        <v>1</v>
      </c>
      <c r="J33" s="34" t="s">
        <v>50</v>
      </c>
      <c r="K33" s="35">
        <v>1.42</v>
      </c>
      <c r="L33" s="36">
        <v>1.17</v>
      </c>
      <c r="M33" s="36">
        <v>1</v>
      </c>
      <c r="N33" s="36">
        <v>0.86</v>
      </c>
      <c r="O33" s="36">
        <v>0.7</v>
      </c>
      <c r="P33" s="37"/>
    </row>
    <row r="34" spans="3:16" ht="12.75">
      <c r="C34" t="s">
        <v>51</v>
      </c>
      <c r="E34" s="38" t="s">
        <v>34</v>
      </c>
      <c r="F34" s="39">
        <f t="shared" si="0"/>
        <v>1</v>
      </c>
      <c r="J34" s="34" t="s">
        <v>51</v>
      </c>
      <c r="K34" s="35">
        <v>1.21</v>
      </c>
      <c r="L34" s="36">
        <v>1.1</v>
      </c>
      <c r="M34" s="36">
        <v>1</v>
      </c>
      <c r="N34" s="36">
        <v>0.9</v>
      </c>
      <c r="O34" s="36"/>
      <c r="P34" s="37"/>
    </row>
    <row r="35" spans="3:16" ht="12.75">
      <c r="C35" t="s">
        <v>52</v>
      </c>
      <c r="E35" s="38" t="s">
        <v>34</v>
      </c>
      <c r="F35" s="39">
        <f t="shared" si="0"/>
        <v>1</v>
      </c>
      <c r="J35" s="34" t="s">
        <v>52</v>
      </c>
      <c r="K35" s="35">
        <v>1.1400000000000001</v>
      </c>
      <c r="L35" s="36">
        <v>1.07</v>
      </c>
      <c r="M35" s="36">
        <v>1</v>
      </c>
      <c r="N35" s="36">
        <v>0.95</v>
      </c>
      <c r="O35" s="36"/>
      <c r="P35" s="37"/>
    </row>
    <row r="36" spans="2:16" ht="12.75">
      <c r="B36" t="s">
        <v>53</v>
      </c>
      <c r="C36" t="s">
        <v>54</v>
      </c>
      <c r="E36" s="38" t="s">
        <v>34</v>
      </c>
      <c r="F36" s="39">
        <f t="shared" si="0"/>
        <v>1</v>
      </c>
      <c r="J36" s="34" t="s">
        <v>54</v>
      </c>
      <c r="K36" s="35">
        <v>1.24</v>
      </c>
      <c r="L36" s="36">
        <v>1.1</v>
      </c>
      <c r="M36" s="36">
        <v>1</v>
      </c>
      <c r="N36" s="36">
        <v>0.91</v>
      </c>
      <c r="O36" s="36">
        <v>0.82</v>
      </c>
      <c r="P36" s="37"/>
    </row>
    <row r="37" spans="3:16" ht="12.75">
      <c r="C37" t="s">
        <v>55</v>
      </c>
      <c r="E37" s="38" t="s">
        <v>34</v>
      </c>
      <c r="F37" s="39">
        <f t="shared" si="0"/>
        <v>1</v>
      </c>
      <c r="J37" s="34" t="s">
        <v>55</v>
      </c>
      <c r="K37" s="35">
        <v>1.24</v>
      </c>
      <c r="L37" s="36">
        <v>1.1</v>
      </c>
      <c r="M37" s="36">
        <v>1</v>
      </c>
      <c r="N37" s="36">
        <v>0.91</v>
      </c>
      <c r="O37" s="36">
        <v>0.83</v>
      </c>
      <c r="P37" s="37"/>
    </row>
    <row r="38" spans="3:16" ht="12.75">
      <c r="C38" t="s">
        <v>56</v>
      </c>
      <c r="E38" s="38" t="s">
        <v>34</v>
      </c>
      <c r="F38" s="39">
        <f t="shared" si="0"/>
        <v>1</v>
      </c>
      <c r="J38" s="40" t="s">
        <v>56</v>
      </c>
      <c r="K38" s="41">
        <v>1.23</v>
      </c>
      <c r="L38" s="42">
        <v>1.08</v>
      </c>
      <c r="M38" s="42">
        <v>1</v>
      </c>
      <c r="N38" s="42">
        <v>1.04</v>
      </c>
      <c r="O38" s="42">
        <v>1.1</v>
      </c>
      <c r="P38" s="43"/>
    </row>
    <row r="39" spans="2:6" ht="18">
      <c r="B39" s="33"/>
      <c r="C39" s="44" t="s">
        <v>57</v>
      </c>
      <c r="D39" s="44"/>
      <c r="E39" s="44"/>
      <c r="F39" s="44">
        <f>PRODUCT(F24:F38)</f>
        <v>1</v>
      </c>
    </row>
    <row r="54" spans="2:4" ht="18">
      <c r="B54" s="14" t="s">
        <v>58</v>
      </c>
      <c r="C54" s="15">
        <f>INTER_APM*POWER(C4/1000,INTER_BPM)</f>
        <v>72.1884209586741</v>
      </c>
      <c r="D54" s="16" t="s">
        <v>16</v>
      </c>
    </row>
    <row r="55" spans="2:4" ht="18">
      <c r="B55" s="14" t="s">
        <v>6</v>
      </c>
      <c r="C55" s="17">
        <f>C54*F39</f>
        <v>72.1884209586741</v>
      </c>
      <c r="D55" s="18" t="s">
        <v>16</v>
      </c>
    </row>
    <row r="56" spans="2:4" ht="18">
      <c r="B56" s="14" t="s">
        <v>11</v>
      </c>
      <c r="C56" s="17">
        <f>INTER_ATDEV*POWER(C55,INTER_BTDEV)</f>
        <v>9.83217550602711</v>
      </c>
      <c r="D56" s="18" t="s">
        <v>18</v>
      </c>
    </row>
    <row r="57" spans="2:4" ht="18">
      <c r="B57" s="14" t="s">
        <v>59</v>
      </c>
      <c r="C57" s="17">
        <f>C55/C56</f>
        <v>7.3420598436656</v>
      </c>
      <c r="D57" s="18" t="s">
        <v>20</v>
      </c>
    </row>
    <row r="61" spans="2:4" ht="18">
      <c r="B61" s="19"/>
      <c r="C61" s="20" t="s">
        <v>15</v>
      </c>
      <c r="D61" s="20" t="s">
        <v>21</v>
      </c>
    </row>
    <row r="62" spans="2:4" ht="18">
      <c r="B62" s="14" t="s">
        <v>22</v>
      </c>
      <c r="C62" s="21">
        <f aca="true" t="shared" si="1" ref="C62:C65">$C$55*G65</f>
        <v>4.33130525752045</v>
      </c>
      <c r="D62" s="21">
        <f aca="true" t="shared" si="2" ref="D62:D65">$C$56*H65</f>
        <v>1.17986106072325</v>
      </c>
    </row>
    <row r="63" spans="2:4" ht="18">
      <c r="B63" s="14" t="s">
        <v>23</v>
      </c>
      <c r="C63" s="21">
        <f t="shared" si="1"/>
        <v>11.5501473533879</v>
      </c>
      <c r="D63" s="21">
        <f t="shared" si="2"/>
        <v>1.86811334614515</v>
      </c>
    </row>
    <row r="64" spans="2:8" ht="21">
      <c r="B64" s="14" t="s">
        <v>24</v>
      </c>
      <c r="C64" s="21">
        <f t="shared" si="1"/>
        <v>44.7568209943779</v>
      </c>
      <c r="D64" s="21">
        <f t="shared" si="2"/>
        <v>5.40769652831491</v>
      </c>
      <c r="G64" s="7" t="s">
        <v>15</v>
      </c>
      <c r="H64" s="7" t="s">
        <v>21</v>
      </c>
    </row>
    <row r="65" spans="2:8" ht="21">
      <c r="B65" s="14" t="s">
        <v>25</v>
      </c>
      <c r="C65" s="21">
        <f t="shared" si="1"/>
        <v>15.8814526109083</v>
      </c>
      <c r="D65" s="21">
        <f t="shared" si="2"/>
        <v>2.5563656315670498</v>
      </c>
      <c r="F65" s="22" t="s">
        <v>22</v>
      </c>
      <c r="G65" s="23">
        <v>0.06</v>
      </c>
      <c r="H65" s="23">
        <v>0.12</v>
      </c>
    </row>
    <row r="66" spans="6:8" ht="16.5">
      <c r="F66" s="25" t="s">
        <v>23</v>
      </c>
      <c r="G66" s="23">
        <v>0.16</v>
      </c>
      <c r="H66" s="23">
        <v>0.19</v>
      </c>
    </row>
    <row r="67" spans="6:8" ht="16.5">
      <c r="F67" s="25" t="s">
        <v>24</v>
      </c>
      <c r="G67" s="23">
        <v>0.62</v>
      </c>
      <c r="H67" s="23">
        <v>0.55</v>
      </c>
    </row>
    <row r="68" spans="6:8" ht="16.5">
      <c r="F68" s="26" t="s">
        <v>25</v>
      </c>
      <c r="G68" s="27">
        <v>0.22</v>
      </c>
      <c r="H68" s="27">
        <v>0.26</v>
      </c>
    </row>
  </sheetData>
  <sheetProtection selectLockedCells="1" selectUnlockedCells="1"/>
  <dataValidations count="2">
    <dataValidation type="list" operator="equal" allowBlank="1" showErrorMessage="1" promptTitle="Project Type" prompt="Proect Type is one of Organic, Semidetached, Embedded. Please make sure you enter the string capitalized." sqref="C5">
      <formula1>"Organic,Semidetached,Embedded"</formula1>
    </dataValidation>
    <dataValidation type="list" operator="equal" allowBlank="1" showErrorMessage="1" sqref="E24:E38">
      <formula1>"Very_Low,Low,Nominal,High,Very_High,Extra_High"</formula1>
    </dataValidation>
  </dataValidations>
  <printOptions/>
  <pageMargins left="0.5902777777777778" right="0.5902777777777778" top="0.8277777777777777" bottom="0.8277777777777777" header="0.5902777777777778" footer="0.5902777777777778"/>
  <pageSetup horizontalDpi="300" verticalDpi="300" orientation="portrait" paperSize="9" scale="73"/>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defaultGridColor="0" zoomScale="67" zoomScaleNormal="67" colorId="31" workbookViewId="0" topLeftCell="A1">
      <selection activeCell="H12" sqref="H12"/>
    </sheetView>
  </sheetViews>
  <sheetFormatPr defaultColWidth="11.421875" defaultRowHeight="12.75"/>
  <cols>
    <col min="1" max="16384" width="11.57421875" style="0" customWidth="1"/>
  </cols>
  <sheetData/>
  <sheetProtection selectLockedCells="1" selectUnlockedCells="1"/>
  <printOptions/>
  <pageMargins left="0.5902777777777778" right="0.5902777777777778" top="0.8277777777777777" bottom="0.8277777777777777" header="0.5902777777777778" footer="0.5902777777777778"/>
  <pageSetup horizontalDpi="300" verticalDpi="300" orientation="portrait" paperSize="9" scale="73"/>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ABNormal</Template>
  <Manager/>
  <Company/>
  <TotalTime>231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Villafiorita</dc:creator>
  <cp:keywords/>
  <dc:description/>
  <cp:lastModifiedBy>Adolfo Villafiorita</cp:lastModifiedBy>
  <dcterms:created xsi:type="dcterms:W3CDTF">2014-09-02T15:46:39Z</dcterms:created>
  <dcterms:modified xsi:type="dcterms:W3CDTF">2015-05-14T13:11:01Z</dcterms:modified>
  <cp:category/>
  <cp:version/>
  <cp:contentType/>
  <cp:contentStatus/>
  <cp:revision>98</cp:revision>
</cp:coreProperties>
</file>